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1008" windowWidth="23256" windowHeight="13176" tabRatio="522" activeTab="0"/>
  </bookViews>
  <sheets>
    <sheet name="ФОРМА-1 КПК0160" sheetId="1" r:id="rId1"/>
    <sheet name="ФОРМА-2 КПК0160" sheetId="2" r:id="rId2"/>
  </sheets>
  <definedNames>
    <definedName name="_xlnm.Print_Area" localSheetId="0">'ФОРМА-1 КПК0160'!$A$1:$BL$39</definedName>
    <definedName name="_xlnm.Print_Area" localSheetId="1">'ФОРМА-2 КПК0160'!$A$1:$BY$275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<sst xmlns="http://schemas.openxmlformats.org/spreadsheetml/2006/main" count="846" uniqueCount="308">
  <si>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</si>
  <si>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</si>
  <si>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</si>
  <si>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</si>
  <si>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</si>
  <si>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</si>
  <si>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</si>
  <si>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</si>
  <si>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</si>
  <si>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</si>
  <si>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</si>
  <si>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</si>
  <si>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</si>
  <si>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</si>
  <si>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</si>
  <si>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</si>
  <si>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</si>
  <si>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</si>
  <si>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</si>
  <si>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</si>
  <si>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</si>
  <si>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</si>
  <si>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</si>
  <si>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</si>
  <si>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</si>
  <si>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</si>
  <si>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</si>
  <si>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</si>
  <si>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</si>
  <si>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</si>
  <si>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</si>
  <si>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</si>
  <si>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</si>
  <si>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</si>
  <si>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</si>
  <si>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</si>
  <si>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</si>
  <si>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</si>
  <si>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</si>
  <si>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</si>
  <si>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</si>
  <si>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</si>
  <si>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</si>
  <si>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</si>
  <si>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</si>
  <si>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</si>
  <si>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</si>
  <si>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</si>
  <si>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</si>
  <si>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</si>
  <si>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</si>
  <si>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</si>
  <si>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</si>
  <si>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</si>
  <si>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</si>
  <si>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</si>
  <si>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</si>
  <si>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</si>
  <si>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</si>
  <si>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</si>
  <si>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</si>
  <si>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</si>
  <si>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</si>
  <si>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</si>
  <si>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</si>
  <si>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</si>
  <si>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</si>
  <si>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</si>
  <si>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</si>
  <si>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</si>
  <si>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</si>
  <si>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</si>
  <si>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</si>
  <si>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</si>
  <si>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</si>
  <si>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</si>
  <si>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</si>
  <si>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</si>
  <si>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</si>
  <si>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</si>
  <si>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</si>
  <si>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</si>
  <si>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</si>
  <si>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</si>
  <si>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</si>
  <si>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</si>
  <si>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</si>
  <si>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</si>
  <si>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</si>
  <si>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</si>
  <si>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</si>
  <si>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</si>
  <si>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</si>
  <si>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</si>
  <si>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</si>
  <si>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</si>
  <si>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</si>
  <si>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</si>
  <si>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</si>
  <si>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</si>
  <si>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</si>
  <si>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</si>
  <si>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</si>
  <si>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</si>
  <si>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</si>
  <si>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</si>
  <si>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</si>
  <si>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</si>
  <si>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</si>
  <si>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</si>
  <si>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</si>
  <si>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</si>
  <si>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</si>
  <si>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</si>
  <si>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</si>
  <si>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</si>
  <si>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</si>
  <si>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</si>
  <si>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</si>
  <si>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</si>
  <si>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</si>
  <si>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</si>
  <si>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</si>
  <si>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</si>
  <si>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</si>
  <si>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</si>
  <si>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</si>
  <si>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</si>
  <si>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</si>
  <si>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</si>
  <si>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</si>
  <si>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</si>
  <si>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</si>
  <si>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</si>
  <si>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</si>
  <si>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</si>
  <si>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</si>
  <si>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</si>
  <si>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</si>
  <si>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</si>
  <si>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</si>
  <si>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</si>
  <si>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</si>
  <si>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</si>
  <si>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</si>
  <si>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</si>
  <si>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</si>
  <si>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</si>
  <si>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</si>
  <si>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</si>
  <si>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</si>
  <si>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</si>
  <si>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</si>
  <si>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</si>
  <si>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</si>
  <si>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</si>
  <si>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</si>
  <si>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</si>
  <si>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</si>
  <si>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</si>
  <si>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</si>
  <si>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</si>
  <si>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</si>
  <si>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</si>
  <si>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</si>
  <si>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</si>
  <si>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</si>
  <si>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</si>
  <si>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</si>
  <si>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</si>
  <si>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</si>
  <si>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</si>
  <si>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</si>
  <si>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</si>
  <si>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</si>
  <si>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</si>
  <si>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</si>
  <si>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</si>
  <si>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</si>
  <si>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</si>
  <si>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</si>
  <si>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</si>
  <si>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</si>
  <si>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</si>
  <si>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</si>
  <si>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</si>
  <si>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</si>
  <si>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</si>
  <si>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</si>
  <si>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</si>
  <si>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</si>
  <si>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</si>
  <si>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</si>
  <si>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</si>
  <si>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</si>
  <si>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</si>
  <si>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</si>
  <si>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</si>
  <si>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</si>
  <si>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 xml:space="preserve"> </t>
  </si>
  <si>
    <t>Керівництво і управління у відповідній сфері</t>
  </si>
  <si>
    <t>(грн)</t>
  </si>
  <si>
    <t>2021 рік (прогноз)</t>
  </si>
  <si>
    <t>2022 рік (прогноз)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</si>
  <si>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</si>
  <si>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</si>
  <si>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</si>
  <si>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</si>
  <si>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</si>
  <si>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</si>
  <si>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</si>
  <si>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</si>
  <si>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</si>
  <si>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</si>
  <si>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Здійснення виконавчими органами  міських (місті Києві) селищних, селах, об"єднаних територіальних громад наданих законодавством повноважень у відповідній сфері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</si>
  <si>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</si>
  <si>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</si>
  <si>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</si>
  <si>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</si>
  <si>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</si>
  <si>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</si>
  <si>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вхідна документація</t>
  </si>
  <si>
    <t>кількість прийнятих нормативно-правових актів</t>
  </si>
  <si>
    <t>книга обліку</t>
  </si>
  <si>
    <t>Ефективності</t>
  </si>
  <si>
    <t>кількість виконаних листів, звернень, заяв, скарг на одного працівника</t>
  </si>
  <si>
    <t>аналітичні дані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</si>
  <si>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</si>
  <si>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</si>
  <si>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</si>
  <si>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Премії</t>
  </si>
  <si>
    <t>у тому числі оплата праці штатних одиниць за загальним фондом, що враховані також у спеціальному фонді</t>
  </si>
  <si>
    <t>510 - Державні службовці</t>
  </si>
  <si>
    <t>526 - Службовці</t>
  </si>
  <si>
    <t>537 -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</si>
  <si>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</si>
  <si>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</si>
  <si>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Видатки на відрядження</t>
  </si>
  <si>
    <t>Здійснення виконавчими органами міських (місті Києві) селищних, селах,об"єднаних територіальних громад наданих законодавством повноважень у відповідній сфері</t>
  </si>
  <si>
    <t>Конституція України, Бюджетний кодекс України, постанова Кабінету Міністрів україни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органів", наказ Міністерства фінансів України від 01 жовтня 2010 року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</t>
  </si>
  <si>
    <t>Дебіторська заборгованість на 01.01.2019</t>
  </si>
  <si>
    <t>2020 рік</t>
  </si>
  <si>
    <t>2021 рік</t>
  </si>
  <si>
    <t>2) витрати за напрямами використання бюджетних коштів у 2021 - 2022 роках:</t>
  </si>
  <si>
    <t>(0)(1)(6)(0)</t>
  </si>
  <si>
    <t>(0)(1)(1)(1)</t>
  </si>
  <si>
    <t>Оплата інших ненергоносіїв та інших комунальних послуг</t>
  </si>
  <si>
    <t>Фонд комунального майна міста Нетішина</t>
  </si>
  <si>
    <t>(3)(1)</t>
  </si>
  <si>
    <t>Керівництво і управління у відповідній сфері.</t>
  </si>
  <si>
    <t>3110000</t>
  </si>
  <si>
    <t>3110160</t>
  </si>
  <si>
    <t>0160</t>
  </si>
  <si>
    <t>Директор Фонду комунального майна міста Нетішина</t>
  </si>
  <si>
    <t>Провідний спеціаліст Фонду комунального майна міста Нетішина</t>
  </si>
  <si>
    <t>Юлія ФЕЛОНЮК</t>
  </si>
  <si>
    <t>(3)(1)(1)</t>
  </si>
  <si>
    <t>(3)(1)(1)(0)(1)(6)(0)</t>
  </si>
  <si>
    <t>Плата за оренду майна бюджетних установ</t>
  </si>
  <si>
    <t>Власні надходження бюджетних установ</t>
  </si>
  <si>
    <t>Інші поточні видатки</t>
  </si>
  <si>
    <t>2019 рік (звіт)</t>
  </si>
  <si>
    <t>2020 рік (затверджено)</t>
  </si>
  <si>
    <t>2021 рік (проект)</t>
  </si>
  <si>
    <t>2023 рік (прогноз)</t>
  </si>
  <si>
    <t>Олег КОСІК</t>
  </si>
  <si>
    <t>БЮДЖЕТНИЙ ЗАПИТ НА 2021-2023 РОКИ індивідуальний (Форма 2021-2)</t>
  </si>
  <si>
    <t>БЮДЖЕТНИЙ ЗАПИТ НА 2021-2023  РОКИ загальний (Форма 2021-1)</t>
  </si>
  <si>
    <t>4. Розподіл граничних показників видатків бюджету та надання кредитів з бюджету загального фонду місцевого бюджету на 2019 - 2023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</si>
  <si>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2019 - 2023 роки за бюджетними програмами:</t>
  </si>
  <si>
    <t>4. Мета та завдання бюджетної програми на 2021 - 2023 роки</t>
  </si>
  <si>
    <t>1) надходження для виконання бюджетної програми у 2019 - 2021 роках:</t>
  </si>
  <si>
    <t>2) надходження для виконання бюджетної програми  у 2022 - 2023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</si>
  <si>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</si>
  <si>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</si>
  <si>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</si>
  <si>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</si>
  <si>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</si>
  <si>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</si>
  <si>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</si>
  <si>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</si>
  <si>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2022 рік</t>
  </si>
  <si>
    <t xml:space="preserve">2023 рік 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</si>
  <si>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</si>
  <si>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</si>
  <si>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</si>
  <si>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</si>
  <si>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>14. Бюджетні зобов’язання у 2019 - 2021 роках:</t>
  </si>
  <si>
    <t>1) кредиторська заборгованість місцевого бюджету у 2019 році:</t>
  </si>
  <si>
    <t xml:space="preserve">2) кредиторська заборгованість місцевого бюджету у 2020 - 2021 роках: 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</si>
  <si>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</si>
  <si>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</si>
  <si>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</si>
  <si>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</si>
  <si>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</si>
  <si>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внаслідок використання коштів спеціального фонду бюджету у 2019 році, та очікувані результати у 2020 році.</t>
  </si>
  <si>
    <t>Обов'язкові виплати, у тому числі:</t>
  </si>
  <si>
    <t>посадовий оклад</t>
  </si>
  <si>
    <t>стимулюючі доплати</t>
  </si>
  <si>
    <t>надбавки</t>
  </si>
  <si>
    <t>Матеріальна допомога, у тому числі:</t>
  </si>
  <si>
    <t>на соціально-побутові потреби</t>
  </si>
  <si>
    <t>надбавка за вислугу років</t>
  </si>
  <si>
    <t>допомога на оздоровлення</t>
  </si>
  <si>
    <t>Інші виплати, у тому числі:</t>
  </si>
  <si>
    <t>Внаслідок використання коштів загального фонду забезпечено належну роботу Фонду комунального майна міста Нетішина, а саме: проведено виплату заробітної плати працівникам, забезпечено офісним приладдям, матеріально-технічним забезпеченням, проведено оплата послуг.</t>
  </si>
  <si>
    <t>До спеціального фонду надходить плата за оренду майна згідно договорів: №б/н від 25 квітня 2014 року ФОП Свішевський А.Б., №17-О від 01 серпня 2008 року ФОП Шульгун В.С., №10-О від 01 серпня 2010 року ФОП Ковальчук В.Р., №16-О від 01 серпня 2010 року ФОП Романюк І.П., №15/200/О від  18 жовтня 2019 року ФОП Внук П.Ю.. За рахунок надходжень коштів отриманих від плати за оренду майна спрямовані на поліпшення стану майна.</t>
  </si>
  <si>
    <t>Станом на 1 січня 2020 року Фонді комунального майна міста Нетішина відсутня кредиторська заборгованість, обліковується дебіторська заборгованість по доходах плата за оренду майна у сумі  13 684 грн. несплата орендарями за нараховану орендну плату. Видатки у 2020 році спрямовані на оплату праці з нарахуваннями у сумі 2 182 428 грн., оплати послуг (крім комунальних) 14 942 грн., матеріально-технічне забезпечення у сумі 23 000 грн., відрядження 1 500 грн., оплата комунальних послуг у сумі 10 620 грн.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</si>
</sst>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0"/>
    <numFmt numFmtId="189" formatCode="0.000"/>
    <numFmt numFmtId="190" formatCode="#0.0"/>
    <numFmt numFmtId="191" formatCode="#0.000"/>
  </numFmts>
  <fonts count="1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4" xfId="0" applyFont="1" applyBorder="1" applyAlignment="1" quotePrefix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0" fillId="0" borderId="4" xfId="0" applyBorder="1" applyAlignment="1" quotePrefix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 quotePrefix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82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88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3" fontId="0" fillId="0" borderId="7" xfId="0" applyNumberFormat="1" applyFont="1" applyBorder="1" applyAlignment="1">
      <alignment horizontal="right" vertical="center" wrapText="1"/>
    </xf>
    <xf numFmtId="3" fontId="0" fillId="0" borderId="8" xfId="0" applyNumberFormat="1" applyFont="1" applyBorder="1" applyAlignment="1">
      <alignment horizontal="right" vertical="center" wrapText="1"/>
    </xf>
    <xf numFmtId="3" fontId="0" fillId="0" borderId="9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82" fontId="0" fillId="0" borderId="3" xfId="0" applyNumberFormat="1" applyFont="1" applyBorder="1" applyAlignment="1">
      <alignment horizontal="center" vertical="center" wrapText="1"/>
    </xf>
    <xf numFmtId="182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11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right" vertical="center" wrapText="1"/>
    </xf>
    <xf numFmtId="188" fontId="0" fillId="0" borderId="3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0" fillId="0" borderId="7" xfId="0" applyNumberFormat="1" applyFont="1" applyBorder="1" applyAlignment="1">
      <alignment horizontal="right" vertical="center" wrapText="1"/>
    </xf>
    <xf numFmtId="0" fontId="0" fillId="0" borderId="8" xfId="0" applyNumberFormat="1" applyFont="1" applyBorder="1" applyAlignment="1">
      <alignment horizontal="right" vertical="center" wrapText="1"/>
    </xf>
    <xf numFmtId="0" fontId="0" fillId="0" borderId="9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2" fontId="3" fillId="0" borderId="7" xfId="0" applyNumberFormat="1" applyFont="1" applyBorder="1" applyAlignment="1">
      <alignment horizontal="center" vertical="center" wrapText="1"/>
    </xf>
    <xf numFmtId="182" fontId="3" fillId="0" borderId="8" xfId="0" applyNumberFormat="1" applyFont="1" applyBorder="1" applyAlignment="1">
      <alignment horizontal="center" vertical="center" wrapText="1"/>
    </xf>
    <xf numFmtId="182" fontId="3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1" fontId="3" fillId="0" borderId="3" xfId="0" applyNumberFormat="1" applyFont="1" applyBorder="1" applyAlignment="1">
      <alignment horizontal="right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right" vertical="center" wrapText="1"/>
    </xf>
    <xf numFmtId="0" fontId="3" fillId="0" borderId="7" xfId="0" applyNumberFormat="1" applyFont="1" applyBorder="1" applyAlignment="1">
      <alignment horizontal="right" vertical="center" wrapText="1"/>
    </xf>
    <xf numFmtId="0" fontId="3" fillId="0" borderId="8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189" fontId="0" fillId="0" borderId="7" xfId="0" applyNumberFormat="1" applyFont="1" applyBorder="1" applyAlignment="1">
      <alignment horizontal="right" vertical="center" wrapText="1"/>
    </xf>
    <xf numFmtId="189" fontId="0" fillId="0" borderId="8" xfId="0" applyNumberFormat="1" applyFont="1" applyBorder="1" applyAlignment="1">
      <alignment horizontal="right" vertical="center" wrapText="1"/>
    </xf>
    <xf numFmtId="189" fontId="0" fillId="0" borderId="9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188" fontId="0" fillId="0" borderId="7" xfId="0" applyNumberFormat="1" applyFont="1" applyBorder="1" applyAlignment="1">
      <alignment horizontal="right" vertical="center" wrapText="1"/>
    </xf>
    <xf numFmtId="188" fontId="0" fillId="0" borderId="8" xfId="0" applyNumberFormat="1" applyFont="1" applyBorder="1" applyAlignment="1">
      <alignment horizontal="right" vertical="center" wrapText="1"/>
    </xf>
    <xf numFmtId="188" fontId="0" fillId="0" borderId="9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A39"/>
  <sheetViews>
    <sheetView tabSelected="1" workbookViewId="0" topLeftCell="A1">
      <selection activeCell="A37" sqref="A37:AA37"/>
    </sheetView>
  </sheetViews>
  <sheetFormatPr defaultColWidth="9.00390625" defaultRowHeight="12.75"/>
  <cols>
    <col min="1" max="64" width="2.875" style="0" customWidth="1"/>
    <col min="79" max="79" width="4.125" style="0" hidden="1" customWidth="1"/>
  </cols>
  <sheetData>
    <row r="1" spans="53:64" ht="34.5" customHeight="1">
      <c r="BA1" s="33" t="s">
        <v>196</v>
      </c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</row>
    <row r="2" spans="53:64" ht="12.75">
      <c r="BA2" s="22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</row>
    <row r="3" spans="1:64" ht="14.25" customHeight="1">
      <c r="A3" s="32" t="s">
        <v>267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</row>
    <row r="5" spans="1:64" ht="14.25" customHeight="1">
      <c r="A5" s="12" t="s">
        <v>180</v>
      </c>
      <c r="B5" s="67" t="s">
        <v>247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9"/>
      <c r="AH5" s="69" t="s">
        <v>248</v>
      </c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9"/>
      <c r="AT5" s="9"/>
      <c r="AU5" s="68">
        <v>33586398</v>
      </c>
      <c r="AV5" s="69"/>
      <c r="AW5" s="69"/>
      <c r="AX5" s="69"/>
      <c r="AY5" s="69"/>
      <c r="AZ5" s="69"/>
      <c r="BA5" s="69"/>
      <c r="BB5" s="69"/>
      <c r="BC5" s="9"/>
      <c r="BD5" s="9"/>
      <c r="BE5" s="68">
        <v>22546000000</v>
      </c>
      <c r="BF5" s="69"/>
      <c r="BG5" s="69"/>
      <c r="BH5" s="69"/>
      <c r="BI5" s="69"/>
      <c r="BJ5" s="69"/>
      <c r="BK5" s="69"/>
      <c r="BL5" s="69"/>
    </row>
    <row r="6" spans="1:64" s="8" customFormat="1" ht="24.75" customHeight="1">
      <c r="A6" s="64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7"/>
      <c r="AH6" s="65" t="s">
        <v>187</v>
      </c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7"/>
      <c r="AT6" s="7"/>
      <c r="AU6" s="65" t="s">
        <v>178</v>
      </c>
      <c r="AV6" s="65"/>
      <c r="AW6" s="65"/>
      <c r="AX6" s="65"/>
      <c r="AY6" s="65"/>
      <c r="AZ6" s="65"/>
      <c r="BA6" s="65"/>
      <c r="BB6" s="65"/>
      <c r="BC6" s="7"/>
      <c r="BD6" s="7"/>
      <c r="BE6" s="65" t="s">
        <v>179</v>
      </c>
      <c r="BF6" s="65"/>
      <c r="BG6" s="65"/>
      <c r="BH6" s="65"/>
      <c r="BI6" s="65"/>
      <c r="BJ6" s="65"/>
      <c r="BK6" s="65"/>
      <c r="BL6" s="65"/>
    </row>
    <row r="7" ht="15" customHeight="1"/>
    <row r="8" spans="1:64" ht="14.25" customHeight="1">
      <c r="A8" s="31" t="s">
        <v>172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ht="15" customHeight="1">
      <c r="A9" s="66" t="s">
        <v>249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:64" ht="12.75">
      <c r="A10" s="49" t="s">
        <v>173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37.5" customHeight="1">
      <c r="A12" s="74" t="s">
        <v>184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6"/>
      <c r="X12" s="74" t="s">
        <v>9</v>
      </c>
      <c r="Y12" s="75"/>
      <c r="Z12" s="75"/>
      <c r="AA12" s="75"/>
      <c r="AB12" s="75"/>
      <c r="AC12" s="75"/>
      <c r="AD12" s="75"/>
      <c r="AE12" s="75"/>
      <c r="AF12" s="75"/>
      <c r="AG12" s="75"/>
      <c r="AH12" s="76"/>
      <c r="AI12" s="47" t="s">
        <v>261</v>
      </c>
      <c r="AJ12" s="47"/>
      <c r="AK12" s="47"/>
      <c r="AL12" s="47"/>
      <c r="AM12" s="47"/>
      <c r="AN12" s="47"/>
      <c r="AO12" s="47" t="s">
        <v>262</v>
      </c>
      <c r="AP12" s="47"/>
      <c r="AQ12" s="47"/>
      <c r="AR12" s="47"/>
      <c r="AS12" s="47"/>
      <c r="AT12" s="47"/>
      <c r="AU12" s="47" t="s">
        <v>263</v>
      </c>
      <c r="AV12" s="47"/>
      <c r="AW12" s="47"/>
      <c r="AX12" s="47"/>
      <c r="AY12" s="47"/>
      <c r="AZ12" s="47"/>
      <c r="BA12" s="47" t="s">
        <v>203</v>
      </c>
      <c r="BB12" s="47"/>
      <c r="BC12" s="47"/>
      <c r="BD12" s="47"/>
      <c r="BE12" s="47"/>
      <c r="BF12" s="47"/>
      <c r="BG12" s="47" t="s">
        <v>264</v>
      </c>
      <c r="BH12" s="47"/>
      <c r="BI12" s="47"/>
      <c r="BJ12" s="47"/>
      <c r="BK12" s="47"/>
      <c r="BL12" s="47"/>
    </row>
    <row r="13" spans="1:64" ht="15" customHeight="1">
      <c r="A13" s="77">
        <v>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77">
        <v>2</v>
      </c>
      <c r="Y13" s="78"/>
      <c r="Z13" s="78"/>
      <c r="AA13" s="78"/>
      <c r="AB13" s="78"/>
      <c r="AC13" s="78"/>
      <c r="AD13" s="78"/>
      <c r="AE13" s="78"/>
      <c r="AF13" s="78"/>
      <c r="AG13" s="78"/>
      <c r="AH13" s="79"/>
      <c r="AI13" s="60">
        <v>3</v>
      </c>
      <c r="AJ13" s="60"/>
      <c r="AK13" s="60"/>
      <c r="AL13" s="60"/>
      <c r="AM13" s="60"/>
      <c r="AN13" s="60"/>
      <c r="AO13" s="60">
        <v>4</v>
      </c>
      <c r="AP13" s="60"/>
      <c r="AQ13" s="60"/>
      <c r="AR13" s="60"/>
      <c r="AS13" s="60"/>
      <c r="AT13" s="60"/>
      <c r="AU13" s="60">
        <v>5</v>
      </c>
      <c r="AV13" s="60"/>
      <c r="AW13" s="60"/>
      <c r="AX13" s="60"/>
      <c r="AY13" s="60"/>
      <c r="AZ13" s="60"/>
      <c r="BA13" s="60">
        <v>6</v>
      </c>
      <c r="BB13" s="60"/>
      <c r="BC13" s="60"/>
      <c r="BD13" s="60"/>
      <c r="BE13" s="60"/>
      <c r="BF13" s="60"/>
      <c r="BG13" s="60">
        <v>7</v>
      </c>
      <c r="BH13" s="60"/>
      <c r="BI13" s="60"/>
      <c r="BJ13" s="60"/>
      <c r="BK13" s="60"/>
      <c r="BL13" s="60"/>
    </row>
    <row r="14" spans="1:79" ht="12.75" hidden="1">
      <c r="A14" s="80" t="s">
        <v>185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2"/>
      <c r="X14" s="80" t="s">
        <v>82</v>
      </c>
      <c r="Y14" s="81"/>
      <c r="Z14" s="81"/>
      <c r="AA14" s="81"/>
      <c r="AB14" s="81"/>
      <c r="AC14" s="81"/>
      <c r="AD14" s="81"/>
      <c r="AE14" s="81"/>
      <c r="AF14" s="81"/>
      <c r="AG14" s="81"/>
      <c r="AH14" s="82"/>
      <c r="AI14" s="57" t="s">
        <v>63</v>
      </c>
      <c r="AJ14" s="57"/>
      <c r="AK14" s="57"/>
      <c r="AL14" s="57"/>
      <c r="AM14" s="57"/>
      <c r="AN14" s="57"/>
      <c r="AO14" s="57" t="s">
        <v>64</v>
      </c>
      <c r="AP14" s="57"/>
      <c r="AQ14" s="57"/>
      <c r="AR14" s="57"/>
      <c r="AS14" s="57"/>
      <c r="AT14" s="57"/>
      <c r="AU14" s="57" t="s">
        <v>65</v>
      </c>
      <c r="AV14" s="57"/>
      <c r="AW14" s="57"/>
      <c r="AX14" s="57"/>
      <c r="AY14" s="57"/>
      <c r="AZ14" s="57"/>
      <c r="BA14" s="57" t="s">
        <v>66</v>
      </c>
      <c r="BB14" s="57"/>
      <c r="BC14" s="57"/>
      <c r="BD14" s="57"/>
      <c r="BE14" s="57"/>
      <c r="BF14" s="57"/>
      <c r="BG14" s="57" t="s">
        <v>67</v>
      </c>
      <c r="BH14" s="57"/>
      <c r="BI14" s="57"/>
      <c r="BJ14" s="57"/>
      <c r="BK14" s="57"/>
      <c r="BL14" s="57"/>
      <c r="CA14" t="s">
        <v>181</v>
      </c>
    </row>
    <row r="15" spans="1:79" s="5" customFormat="1" ht="12.7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2"/>
      <c r="X15" s="70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61"/>
      <c r="AJ15" s="62"/>
      <c r="AK15" s="62"/>
      <c r="AL15" s="62"/>
      <c r="AM15" s="62"/>
      <c r="AN15" s="63"/>
      <c r="AO15" s="61"/>
      <c r="AP15" s="62"/>
      <c r="AQ15" s="62"/>
      <c r="AR15" s="62"/>
      <c r="AS15" s="62"/>
      <c r="AT15" s="63"/>
      <c r="AU15" s="61"/>
      <c r="AV15" s="62"/>
      <c r="AW15" s="62"/>
      <c r="AX15" s="62"/>
      <c r="AY15" s="62"/>
      <c r="AZ15" s="63"/>
      <c r="BA15" s="61"/>
      <c r="BB15" s="62"/>
      <c r="BC15" s="62"/>
      <c r="BD15" s="62"/>
      <c r="BE15" s="62"/>
      <c r="BF15" s="63"/>
      <c r="BG15" s="61"/>
      <c r="BH15" s="62"/>
      <c r="BI15" s="62"/>
      <c r="BJ15" s="62"/>
      <c r="BK15" s="62"/>
      <c r="BL15" s="63"/>
      <c r="CA15" s="5" t="s">
        <v>182</v>
      </c>
    </row>
    <row r="17" spans="1:64" ht="12.75">
      <c r="A17" s="49" t="s">
        <v>268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12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84.75" customHeight="1">
      <c r="A19" s="47" t="s">
        <v>188</v>
      </c>
      <c r="B19" s="47"/>
      <c r="C19" s="47"/>
      <c r="D19" s="47"/>
      <c r="E19" s="47"/>
      <c r="F19" s="47" t="s">
        <v>174</v>
      </c>
      <c r="G19" s="47"/>
      <c r="H19" s="47"/>
      <c r="I19" s="47"/>
      <c r="J19" s="47" t="s">
        <v>128</v>
      </c>
      <c r="K19" s="47"/>
      <c r="L19" s="47"/>
      <c r="M19" s="47"/>
      <c r="N19" s="47" t="s">
        <v>175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 t="s">
        <v>261</v>
      </c>
      <c r="AE19" s="47"/>
      <c r="AF19" s="47"/>
      <c r="AG19" s="47"/>
      <c r="AH19" s="47"/>
      <c r="AI19" s="47"/>
      <c r="AJ19" s="47" t="s">
        <v>262</v>
      </c>
      <c r="AK19" s="47"/>
      <c r="AL19" s="47"/>
      <c r="AM19" s="47"/>
      <c r="AN19" s="47"/>
      <c r="AO19" s="47"/>
      <c r="AP19" s="47" t="s">
        <v>263</v>
      </c>
      <c r="AQ19" s="47"/>
      <c r="AR19" s="47"/>
      <c r="AS19" s="47"/>
      <c r="AT19" s="47"/>
      <c r="AU19" s="47"/>
      <c r="AV19" s="47" t="s">
        <v>203</v>
      </c>
      <c r="AW19" s="47"/>
      <c r="AX19" s="47"/>
      <c r="AY19" s="47"/>
      <c r="AZ19" s="47"/>
      <c r="BA19" s="47"/>
      <c r="BB19" s="47" t="s">
        <v>264</v>
      </c>
      <c r="BC19" s="47"/>
      <c r="BD19" s="47"/>
      <c r="BE19" s="47"/>
      <c r="BF19" s="47"/>
      <c r="BG19" s="47"/>
      <c r="BH19" s="47" t="s">
        <v>176</v>
      </c>
      <c r="BI19" s="47"/>
      <c r="BJ19" s="47"/>
      <c r="BK19" s="47"/>
      <c r="BL19" s="47"/>
    </row>
    <row r="20" spans="1:64" ht="15" customHeight="1">
      <c r="A20" s="60">
        <v>1</v>
      </c>
      <c r="B20" s="60"/>
      <c r="C20" s="60"/>
      <c r="D20" s="60"/>
      <c r="E20" s="60"/>
      <c r="F20" s="60">
        <v>2</v>
      </c>
      <c r="G20" s="60"/>
      <c r="H20" s="60"/>
      <c r="I20" s="60"/>
      <c r="J20" s="60">
        <v>3</v>
      </c>
      <c r="K20" s="60"/>
      <c r="L20" s="60"/>
      <c r="M20" s="60"/>
      <c r="N20" s="60">
        <v>4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>
        <v>5</v>
      </c>
      <c r="AE20" s="60"/>
      <c r="AF20" s="60"/>
      <c r="AG20" s="60"/>
      <c r="AH20" s="60"/>
      <c r="AI20" s="60"/>
      <c r="AJ20" s="60">
        <v>6</v>
      </c>
      <c r="AK20" s="60"/>
      <c r="AL20" s="60"/>
      <c r="AM20" s="60"/>
      <c r="AN20" s="60"/>
      <c r="AO20" s="60"/>
      <c r="AP20" s="60">
        <v>7</v>
      </c>
      <c r="AQ20" s="60"/>
      <c r="AR20" s="60"/>
      <c r="AS20" s="60"/>
      <c r="AT20" s="60"/>
      <c r="AU20" s="60"/>
      <c r="AV20" s="60">
        <v>8</v>
      </c>
      <c r="AW20" s="60"/>
      <c r="AX20" s="60"/>
      <c r="AY20" s="60"/>
      <c r="AZ20" s="60"/>
      <c r="BA20" s="60"/>
      <c r="BB20" s="60">
        <v>9</v>
      </c>
      <c r="BC20" s="60"/>
      <c r="BD20" s="60"/>
      <c r="BE20" s="60"/>
      <c r="BF20" s="60"/>
      <c r="BG20" s="60"/>
      <c r="BH20" s="60">
        <v>10</v>
      </c>
      <c r="BI20" s="60"/>
      <c r="BJ20" s="60"/>
      <c r="BK20" s="60"/>
      <c r="BL20" s="60"/>
    </row>
    <row r="21" spans="1:79" ht="9.75" customHeight="1" hidden="1">
      <c r="A21" s="58" t="s">
        <v>22</v>
      </c>
      <c r="B21" s="58"/>
      <c r="C21" s="58"/>
      <c r="D21" s="58"/>
      <c r="E21" s="58"/>
      <c r="F21" s="58" t="s">
        <v>183</v>
      </c>
      <c r="G21" s="58"/>
      <c r="H21" s="58"/>
      <c r="I21" s="58"/>
      <c r="J21" s="58" t="s">
        <v>129</v>
      </c>
      <c r="K21" s="58"/>
      <c r="L21" s="58"/>
      <c r="M21" s="58"/>
      <c r="N21" s="58" t="s">
        <v>23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7" t="s">
        <v>63</v>
      </c>
      <c r="AE21" s="57"/>
      <c r="AF21" s="57"/>
      <c r="AG21" s="57"/>
      <c r="AH21" s="57"/>
      <c r="AI21" s="57"/>
      <c r="AJ21" s="57" t="s">
        <v>64</v>
      </c>
      <c r="AK21" s="57"/>
      <c r="AL21" s="57"/>
      <c r="AM21" s="57"/>
      <c r="AN21" s="57"/>
      <c r="AO21" s="57"/>
      <c r="AP21" s="57" t="s">
        <v>65</v>
      </c>
      <c r="AQ21" s="57"/>
      <c r="AR21" s="57"/>
      <c r="AS21" s="57"/>
      <c r="AT21" s="57"/>
      <c r="AU21" s="57"/>
      <c r="AV21" s="57" t="s">
        <v>66</v>
      </c>
      <c r="AW21" s="57"/>
      <c r="AX21" s="57"/>
      <c r="AY21" s="57"/>
      <c r="AZ21" s="57"/>
      <c r="BA21" s="57"/>
      <c r="BB21" s="57" t="s">
        <v>67</v>
      </c>
      <c r="BC21" s="57"/>
      <c r="BD21" s="57"/>
      <c r="BE21" s="57"/>
      <c r="BF21" s="57"/>
      <c r="BG21" s="57"/>
      <c r="BH21" s="58" t="s">
        <v>177</v>
      </c>
      <c r="BI21" s="58"/>
      <c r="BJ21" s="58"/>
      <c r="BK21" s="58"/>
      <c r="BL21" s="58"/>
      <c r="CA21" t="s">
        <v>24</v>
      </c>
    </row>
    <row r="22" spans="1:79" s="6" customFormat="1" ht="30" customHeight="1">
      <c r="A22" s="42" t="s">
        <v>250</v>
      </c>
      <c r="B22" s="43"/>
      <c r="C22" s="43"/>
      <c r="D22" s="43"/>
      <c r="E22" s="44"/>
      <c r="F22" s="39"/>
      <c r="G22" s="39"/>
      <c r="H22" s="39"/>
      <c r="I22" s="39"/>
      <c r="J22" s="45" t="s">
        <v>1</v>
      </c>
      <c r="K22" s="39"/>
      <c r="L22" s="39"/>
      <c r="M22" s="39"/>
      <c r="N22" s="59" t="s">
        <v>247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/>
      <c r="AD22" s="38">
        <f>AD23</f>
        <v>2164755.52</v>
      </c>
      <c r="AE22" s="38"/>
      <c r="AF22" s="38"/>
      <c r="AG22" s="38"/>
      <c r="AH22" s="38"/>
      <c r="AI22" s="38"/>
      <c r="AJ22" s="38">
        <f>AJ23</f>
        <v>2264945</v>
      </c>
      <c r="AK22" s="38"/>
      <c r="AL22" s="38"/>
      <c r="AM22" s="38"/>
      <c r="AN22" s="38"/>
      <c r="AO22" s="38"/>
      <c r="AP22" s="38">
        <f>AP23</f>
        <v>2474834</v>
      </c>
      <c r="AQ22" s="38"/>
      <c r="AR22" s="38"/>
      <c r="AS22" s="38"/>
      <c r="AT22" s="38"/>
      <c r="AU22" s="38"/>
      <c r="AV22" s="38">
        <f>AV23</f>
        <v>2648072</v>
      </c>
      <c r="AW22" s="38"/>
      <c r="AX22" s="38"/>
      <c r="AY22" s="38"/>
      <c r="AZ22" s="38"/>
      <c r="BA22" s="38"/>
      <c r="BB22" s="38">
        <f>BB23</f>
        <v>2833437</v>
      </c>
      <c r="BC22" s="38"/>
      <c r="BD22" s="38"/>
      <c r="BE22" s="38"/>
      <c r="BF22" s="38"/>
      <c r="BG22" s="38"/>
      <c r="BH22" s="39"/>
      <c r="BI22" s="39"/>
      <c r="BJ22" s="39"/>
      <c r="BK22" s="39"/>
      <c r="BL22" s="39"/>
      <c r="CA22" s="6" t="s">
        <v>25</v>
      </c>
    </row>
    <row r="23" spans="1:64" s="29" customFormat="1" ht="45" customHeight="1">
      <c r="A23" s="50" t="s">
        <v>251</v>
      </c>
      <c r="B23" s="51"/>
      <c r="C23" s="51"/>
      <c r="D23" s="51"/>
      <c r="E23" s="52"/>
      <c r="F23" s="53" t="s">
        <v>252</v>
      </c>
      <c r="G23" s="54"/>
      <c r="H23" s="54"/>
      <c r="I23" s="54"/>
      <c r="J23" s="55" t="s">
        <v>198</v>
      </c>
      <c r="K23" s="48"/>
      <c r="L23" s="48"/>
      <c r="M23" s="48"/>
      <c r="N23" s="56" t="s">
        <v>197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2"/>
      <c r="AD23" s="46">
        <v>2164755.52</v>
      </c>
      <c r="AE23" s="46"/>
      <c r="AF23" s="46"/>
      <c r="AG23" s="46"/>
      <c r="AH23" s="46"/>
      <c r="AI23" s="46"/>
      <c r="AJ23" s="46">
        <v>2264945</v>
      </c>
      <c r="AK23" s="46"/>
      <c r="AL23" s="46"/>
      <c r="AM23" s="46"/>
      <c r="AN23" s="46"/>
      <c r="AO23" s="46"/>
      <c r="AP23" s="46">
        <v>2474834</v>
      </c>
      <c r="AQ23" s="46"/>
      <c r="AR23" s="46"/>
      <c r="AS23" s="46"/>
      <c r="AT23" s="46"/>
      <c r="AU23" s="46"/>
      <c r="AV23" s="46">
        <v>2648072</v>
      </c>
      <c r="AW23" s="46"/>
      <c r="AX23" s="46"/>
      <c r="AY23" s="46"/>
      <c r="AZ23" s="46"/>
      <c r="BA23" s="46"/>
      <c r="BB23" s="46">
        <v>2833437</v>
      </c>
      <c r="BC23" s="46"/>
      <c r="BD23" s="46"/>
      <c r="BE23" s="46"/>
      <c r="BF23" s="46"/>
      <c r="BG23" s="46"/>
      <c r="BH23" s="48"/>
      <c r="BI23" s="48"/>
      <c r="BJ23" s="48"/>
      <c r="BK23" s="48"/>
      <c r="BL23" s="48"/>
    </row>
    <row r="24" spans="1:64" s="6" customFormat="1" ht="12.75">
      <c r="A24" s="42" t="s">
        <v>199</v>
      </c>
      <c r="B24" s="43"/>
      <c r="C24" s="43"/>
      <c r="D24" s="43"/>
      <c r="E24" s="44"/>
      <c r="F24" s="39"/>
      <c r="G24" s="39"/>
      <c r="H24" s="39"/>
      <c r="I24" s="39"/>
      <c r="J24" s="45" t="s">
        <v>1</v>
      </c>
      <c r="K24" s="39"/>
      <c r="L24" s="39"/>
      <c r="M24" s="39"/>
      <c r="N24" s="59" t="s">
        <v>162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4"/>
      <c r="AD24" s="38">
        <f>AD23</f>
        <v>2164755.52</v>
      </c>
      <c r="AE24" s="38"/>
      <c r="AF24" s="38"/>
      <c r="AG24" s="38"/>
      <c r="AH24" s="38"/>
      <c r="AI24" s="38"/>
      <c r="AJ24" s="38">
        <f>AJ23</f>
        <v>2264945</v>
      </c>
      <c r="AK24" s="38"/>
      <c r="AL24" s="38"/>
      <c r="AM24" s="38"/>
      <c r="AN24" s="38"/>
      <c r="AO24" s="38"/>
      <c r="AP24" s="38">
        <f>AP23</f>
        <v>2474834</v>
      </c>
      <c r="AQ24" s="38"/>
      <c r="AR24" s="38"/>
      <c r="AS24" s="38"/>
      <c r="AT24" s="38"/>
      <c r="AU24" s="38"/>
      <c r="AV24" s="38">
        <f>AV23</f>
        <v>2648072</v>
      </c>
      <c r="AW24" s="38"/>
      <c r="AX24" s="38"/>
      <c r="AY24" s="38"/>
      <c r="AZ24" s="38"/>
      <c r="BA24" s="38"/>
      <c r="BB24" s="38">
        <f>BB23</f>
        <v>2833437</v>
      </c>
      <c r="BC24" s="38"/>
      <c r="BD24" s="38"/>
      <c r="BE24" s="38"/>
      <c r="BF24" s="38"/>
      <c r="BG24" s="38"/>
      <c r="BH24" s="39"/>
      <c r="BI24" s="39"/>
      <c r="BJ24" s="39"/>
      <c r="BK24" s="39"/>
      <c r="BL24" s="39"/>
    </row>
    <row r="26" spans="1:64" ht="28.5" customHeight="1">
      <c r="A26" s="49" t="s">
        <v>269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15" customHeight="1">
      <c r="A27" s="73" t="s">
        <v>201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</row>
    <row r="28" spans="1:64" ht="84.75" customHeight="1">
      <c r="A28" s="47" t="s">
        <v>188</v>
      </c>
      <c r="B28" s="47"/>
      <c r="C28" s="47"/>
      <c r="D28" s="47"/>
      <c r="E28" s="47"/>
      <c r="F28" s="47" t="s">
        <v>174</v>
      </c>
      <c r="G28" s="47"/>
      <c r="H28" s="47"/>
      <c r="I28" s="47"/>
      <c r="J28" s="47" t="s">
        <v>128</v>
      </c>
      <c r="K28" s="47"/>
      <c r="L28" s="47"/>
      <c r="M28" s="47"/>
      <c r="N28" s="47" t="s">
        <v>175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 t="s">
        <v>261</v>
      </c>
      <c r="AE28" s="47"/>
      <c r="AF28" s="47"/>
      <c r="AG28" s="47"/>
      <c r="AH28" s="47"/>
      <c r="AI28" s="47"/>
      <c r="AJ28" s="47" t="s">
        <v>262</v>
      </c>
      <c r="AK28" s="47"/>
      <c r="AL28" s="47"/>
      <c r="AM28" s="47"/>
      <c r="AN28" s="47"/>
      <c r="AO28" s="47"/>
      <c r="AP28" s="47" t="s">
        <v>263</v>
      </c>
      <c r="AQ28" s="47"/>
      <c r="AR28" s="47"/>
      <c r="AS28" s="47"/>
      <c r="AT28" s="47"/>
      <c r="AU28" s="47"/>
      <c r="AV28" s="47" t="s">
        <v>203</v>
      </c>
      <c r="AW28" s="47"/>
      <c r="AX28" s="47"/>
      <c r="AY28" s="47"/>
      <c r="AZ28" s="47"/>
      <c r="BA28" s="47"/>
      <c r="BB28" s="47" t="s">
        <v>264</v>
      </c>
      <c r="BC28" s="47"/>
      <c r="BD28" s="47"/>
      <c r="BE28" s="47"/>
      <c r="BF28" s="47"/>
      <c r="BG28" s="47"/>
      <c r="BH28" s="47" t="s">
        <v>176</v>
      </c>
      <c r="BI28" s="47"/>
      <c r="BJ28" s="47"/>
      <c r="BK28" s="47"/>
      <c r="BL28" s="47"/>
    </row>
    <row r="29" spans="1:64" ht="13.5">
      <c r="A29" s="60">
        <v>1</v>
      </c>
      <c r="B29" s="60"/>
      <c r="C29" s="60"/>
      <c r="D29" s="60"/>
      <c r="E29" s="60"/>
      <c r="F29" s="60">
        <v>2</v>
      </c>
      <c r="G29" s="60"/>
      <c r="H29" s="60"/>
      <c r="I29" s="60"/>
      <c r="J29" s="60">
        <v>3</v>
      </c>
      <c r="K29" s="60"/>
      <c r="L29" s="60"/>
      <c r="M29" s="60"/>
      <c r="N29" s="60">
        <v>4</v>
      </c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>
        <v>5</v>
      </c>
      <c r="AE29" s="60"/>
      <c r="AF29" s="60"/>
      <c r="AG29" s="60"/>
      <c r="AH29" s="60"/>
      <c r="AI29" s="60"/>
      <c r="AJ29" s="60">
        <v>6</v>
      </c>
      <c r="AK29" s="60"/>
      <c r="AL29" s="60"/>
      <c r="AM29" s="60"/>
      <c r="AN29" s="60"/>
      <c r="AO29" s="60"/>
      <c r="AP29" s="60">
        <v>7</v>
      </c>
      <c r="AQ29" s="60"/>
      <c r="AR29" s="60"/>
      <c r="AS29" s="60"/>
      <c r="AT29" s="60"/>
      <c r="AU29" s="60"/>
      <c r="AV29" s="60">
        <v>8</v>
      </c>
      <c r="AW29" s="60"/>
      <c r="AX29" s="60"/>
      <c r="AY29" s="60"/>
      <c r="AZ29" s="60"/>
      <c r="BA29" s="60"/>
      <c r="BB29" s="60">
        <v>9</v>
      </c>
      <c r="BC29" s="60"/>
      <c r="BD29" s="60"/>
      <c r="BE29" s="60"/>
      <c r="BF29" s="60"/>
      <c r="BG29" s="60"/>
      <c r="BH29" s="60">
        <v>10</v>
      </c>
      <c r="BI29" s="60"/>
      <c r="BJ29" s="60"/>
      <c r="BK29" s="60"/>
      <c r="BL29" s="60"/>
    </row>
    <row r="30" spans="1:79" ht="48" customHeight="1">
      <c r="A30" s="50" t="s">
        <v>251</v>
      </c>
      <c r="B30" s="51"/>
      <c r="C30" s="51"/>
      <c r="D30" s="51"/>
      <c r="E30" s="52"/>
      <c r="F30" s="53" t="s">
        <v>252</v>
      </c>
      <c r="G30" s="54"/>
      <c r="H30" s="54"/>
      <c r="I30" s="54"/>
      <c r="J30" s="55" t="s">
        <v>198</v>
      </c>
      <c r="K30" s="48"/>
      <c r="L30" s="48"/>
      <c r="M30" s="48"/>
      <c r="N30" s="84" t="s">
        <v>197</v>
      </c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2"/>
      <c r="AD30" s="83">
        <v>217300</v>
      </c>
      <c r="AE30" s="83"/>
      <c r="AF30" s="83"/>
      <c r="AG30" s="83"/>
      <c r="AH30" s="83"/>
      <c r="AI30" s="83"/>
      <c r="AJ30" s="83">
        <v>57300</v>
      </c>
      <c r="AK30" s="83"/>
      <c r="AL30" s="83"/>
      <c r="AM30" s="83"/>
      <c r="AN30" s="83"/>
      <c r="AO30" s="83"/>
      <c r="AP30" s="83">
        <v>104000</v>
      </c>
      <c r="AQ30" s="83"/>
      <c r="AR30" s="83"/>
      <c r="AS30" s="83"/>
      <c r="AT30" s="83"/>
      <c r="AU30" s="83"/>
      <c r="AV30" s="83">
        <v>110000</v>
      </c>
      <c r="AW30" s="83"/>
      <c r="AX30" s="83"/>
      <c r="AY30" s="83"/>
      <c r="AZ30" s="83"/>
      <c r="BA30" s="83"/>
      <c r="BB30" s="83">
        <v>115000</v>
      </c>
      <c r="BC30" s="83"/>
      <c r="BD30" s="83"/>
      <c r="BE30" s="83"/>
      <c r="BF30" s="83"/>
      <c r="BG30" s="83"/>
      <c r="BH30" s="58"/>
      <c r="BI30" s="58"/>
      <c r="BJ30" s="58"/>
      <c r="BK30" s="58"/>
      <c r="BL30" s="58"/>
      <c r="CA30" t="s">
        <v>26</v>
      </c>
    </row>
    <row r="31" spans="1:79" s="6" customFormat="1" ht="12.75">
      <c r="A31" s="42" t="s">
        <v>199</v>
      </c>
      <c r="B31" s="43"/>
      <c r="C31" s="43"/>
      <c r="D31" s="43"/>
      <c r="E31" s="44"/>
      <c r="F31" s="39"/>
      <c r="G31" s="39"/>
      <c r="H31" s="39"/>
      <c r="I31" s="39"/>
      <c r="J31" s="45" t="s">
        <v>1</v>
      </c>
      <c r="K31" s="39"/>
      <c r="L31" s="39"/>
      <c r="M31" s="39"/>
      <c r="N31" s="39" t="s">
        <v>162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8">
        <f>AD30</f>
        <v>217300</v>
      </c>
      <c r="AE31" s="38"/>
      <c r="AF31" s="38"/>
      <c r="AG31" s="38"/>
      <c r="AH31" s="38"/>
      <c r="AI31" s="38"/>
      <c r="AJ31" s="38">
        <f>AJ30</f>
        <v>57300</v>
      </c>
      <c r="AK31" s="38"/>
      <c r="AL31" s="38"/>
      <c r="AM31" s="38"/>
      <c r="AN31" s="38"/>
      <c r="AO31" s="38"/>
      <c r="AP31" s="38">
        <f>AP30</f>
        <v>104000</v>
      </c>
      <c r="AQ31" s="38"/>
      <c r="AR31" s="38"/>
      <c r="AS31" s="38"/>
      <c r="AT31" s="38"/>
      <c r="AU31" s="38"/>
      <c r="AV31" s="38">
        <f>AV30</f>
        <v>110000</v>
      </c>
      <c r="AW31" s="38"/>
      <c r="AX31" s="38"/>
      <c r="AY31" s="38"/>
      <c r="AZ31" s="38"/>
      <c r="BA31" s="38"/>
      <c r="BB31" s="38">
        <f>BB30</f>
        <v>115000</v>
      </c>
      <c r="BC31" s="38"/>
      <c r="BD31" s="38"/>
      <c r="BE31" s="38"/>
      <c r="BF31" s="38"/>
      <c r="BG31" s="38"/>
      <c r="BH31" s="39"/>
      <c r="BI31" s="39"/>
      <c r="BJ31" s="39"/>
      <c r="BK31" s="39"/>
      <c r="BL31" s="39"/>
      <c r="CA31" s="6" t="s">
        <v>27</v>
      </c>
    </row>
    <row r="34" spans="1:58" ht="18.75" customHeight="1">
      <c r="A34" s="34" t="s">
        <v>253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24"/>
      <c r="AC34" s="24"/>
      <c r="AD34" s="24"/>
      <c r="AE34" s="24"/>
      <c r="AF34" s="24"/>
      <c r="AG34" s="24"/>
      <c r="AH34" s="40"/>
      <c r="AI34" s="40"/>
      <c r="AJ34" s="40"/>
      <c r="AK34" s="40"/>
      <c r="AL34" s="40"/>
      <c r="AM34" s="40"/>
      <c r="AN34" s="40"/>
      <c r="AO34" s="40"/>
      <c r="AP34" s="40"/>
      <c r="AQ34" s="24"/>
      <c r="AR34" s="24"/>
      <c r="AS34" s="24"/>
      <c r="AT34" s="24"/>
      <c r="AU34" s="41" t="s">
        <v>265</v>
      </c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</row>
    <row r="35" spans="28:58" ht="12.75" customHeight="1">
      <c r="AB35" s="25"/>
      <c r="AC35" s="25"/>
      <c r="AD35" s="25"/>
      <c r="AE35" s="25"/>
      <c r="AF35" s="25"/>
      <c r="AG35" s="25"/>
      <c r="AH35" s="37" t="s">
        <v>2</v>
      </c>
      <c r="AI35" s="37"/>
      <c r="AJ35" s="37"/>
      <c r="AK35" s="37"/>
      <c r="AL35" s="37"/>
      <c r="AM35" s="37"/>
      <c r="AN35" s="37"/>
      <c r="AO35" s="37"/>
      <c r="AP35" s="37"/>
      <c r="AQ35" s="25"/>
      <c r="AR35" s="25"/>
      <c r="AS35" s="25"/>
      <c r="AT35" s="25"/>
      <c r="AU35" s="37" t="s">
        <v>186</v>
      </c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</row>
    <row r="36" spans="28:58" ht="13.5">
      <c r="AB36" s="25"/>
      <c r="AC36" s="25"/>
      <c r="AD36" s="25"/>
      <c r="AE36" s="25"/>
      <c r="AF36" s="25"/>
      <c r="AG36" s="25"/>
      <c r="AH36" s="26"/>
      <c r="AI36" s="26"/>
      <c r="AJ36" s="26"/>
      <c r="AK36" s="26"/>
      <c r="AL36" s="26"/>
      <c r="AM36" s="26"/>
      <c r="AN36" s="26"/>
      <c r="AO36" s="26"/>
      <c r="AP36" s="26"/>
      <c r="AQ36" s="25"/>
      <c r="AR36" s="25"/>
      <c r="AS36" s="25"/>
      <c r="AT36" s="25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</row>
    <row r="37" spans="1:58" ht="18" customHeight="1">
      <c r="A37" s="34" t="s">
        <v>254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25"/>
      <c r="AC37" s="25"/>
      <c r="AD37" s="25"/>
      <c r="AE37" s="25"/>
      <c r="AF37" s="25"/>
      <c r="AG37" s="25"/>
      <c r="AH37" s="35"/>
      <c r="AI37" s="35"/>
      <c r="AJ37" s="35"/>
      <c r="AK37" s="35"/>
      <c r="AL37" s="35"/>
      <c r="AM37" s="35"/>
      <c r="AN37" s="35"/>
      <c r="AO37" s="35"/>
      <c r="AP37" s="35"/>
      <c r="AQ37" s="25"/>
      <c r="AR37" s="25"/>
      <c r="AS37" s="25"/>
      <c r="AT37" s="25"/>
      <c r="AU37" s="36" t="s">
        <v>255</v>
      </c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</row>
    <row r="38" spans="28:58" ht="12" customHeight="1">
      <c r="AB38" s="25"/>
      <c r="AC38" s="25"/>
      <c r="AD38" s="25"/>
      <c r="AE38" s="25"/>
      <c r="AF38" s="25"/>
      <c r="AG38" s="25"/>
      <c r="AH38" s="37" t="s">
        <v>2</v>
      </c>
      <c r="AI38" s="37"/>
      <c r="AJ38" s="37"/>
      <c r="AK38" s="37"/>
      <c r="AL38" s="37"/>
      <c r="AM38" s="37"/>
      <c r="AN38" s="37"/>
      <c r="AO38" s="37"/>
      <c r="AP38" s="37"/>
      <c r="AQ38" s="25"/>
      <c r="AR38" s="25"/>
      <c r="AS38" s="25"/>
      <c r="AT38" s="25"/>
      <c r="AU38" s="37" t="s">
        <v>186</v>
      </c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</row>
    <row r="39" ht="12.75">
      <c r="A39" s="3"/>
    </row>
  </sheetData>
  <mergeCells count="154">
    <mergeCell ref="BH30:BL30"/>
    <mergeCell ref="BH29:BL29"/>
    <mergeCell ref="A30:E30"/>
    <mergeCell ref="F30:I30"/>
    <mergeCell ref="J30:M30"/>
    <mergeCell ref="N30:AC30"/>
    <mergeCell ref="AD30:AI30"/>
    <mergeCell ref="AJ30:AO30"/>
    <mergeCell ref="AP30:AU30"/>
    <mergeCell ref="AV30:BA30"/>
    <mergeCell ref="BH28:BL28"/>
    <mergeCell ref="A29:E29"/>
    <mergeCell ref="F29:I29"/>
    <mergeCell ref="J29:M29"/>
    <mergeCell ref="N29:AC29"/>
    <mergeCell ref="AD29:AI29"/>
    <mergeCell ref="AJ29:AO29"/>
    <mergeCell ref="AP29:AU29"/>
    <mergeCell ref="AV29:BA29"/>
    <mergeCell ref="AJ28:AO28"/>
    <mergeCell ref="AP28:AU28"/>
    <mergeCell ref="AV28:BA28"/>
    <mergeCell ref="BB30:BG30"/>
    <mergeCell ref="X12:AH12"/>
    <mergeCell ref="X13:AH13"/>
    <mergeCell ref="X14:AH14"/>
    <mergeCell ref="AD28:AI28"/>
    <mergeCell ref="BG13:BL13"/>
    <mergeCell ref="BG14:BL14"/>
    <mergeCell ref="BB24:BG24"/>
    <mergeCell ref="A19:E19"/>
    <mergeCell ref="F19:I19"/>
    <mergeCell ref="J19:M19"/>
    <mergeCell ref="A12:W12"/>
    <mergeCell ref="A13:W13"/>
    <mergeCell ref="A14:W14"/>
    <mergeCell ref="AH35:AP35"/>
    <mergeCell ref="AU35:BF35"/>
    <mergeCell ref="J24:M24"/>
    <mergeCell ref="N24:AC24"/>
    <mergeCell ref="AD24:AI24"/>
    <mergeCell ref="A27:BL27"/>
    <mergeCell ref="BB28:BG28"/>
    <mergeCell ref="BB29:BG29"/>
    <mergeCell ref="A28:E28"/>
    <mergeCell ref="F28:I28"/>
    <mergeCell ref="AI14:AN14"/>
    <mergeCell ref="AV24:BA24"/>
    <mergeCell ref="AJ24:AO24"/>
    <mergeCell ref="AO14:AT14"/>
    <mergeCell ref="AU14:AZ14"/>
    <mergeCell ref="BA14:BF14"/>
    <mergeCell ref="A17:BL18"/>
    <mergeCell ref="A15:W15"/>
    <mergeCell ref="X15:AH15"/>
    <mergeCell ref="AI15:AN15"/>
    <mergeCell ref="AI13:AN13"/>
    <mergeCell ref="AO13:AT13"/>
    <mergeCell ref="AU13:AZ13"/>
    <mergeCell ref="BA13:BF13"/>
    <mergeCell ref="BA1:BL1"/>
    <mergeCell ref="A8:BL8"/>
    <mergeCell ref="A3:BL3"/>
    <mergeCell ref="A9:BL9"/>
    <mergeCell ref="BE6:BL6"/>
    <mergeCell ref="B5:AF5"/>
    <mergeCell ref="BE5:BL5"/>
    <mergeCell ref="AU5:BB5"/>
    <mergeCell ref="AU6:BB6"/>
    <mergeCell ref="AH5:AR5"/>
    <mergeCell ref="A6:AF6"/>
    <mergeCell ref="AH6:AR6"/>
    <mergeCell ref="A24:E24"/>
    <mergeCell ref="F24:I24"/>
    <mergeCell ref="A10:BL11"/>
    <mergeCell ref="AU12:AZ12"/>
    <mergeCell ref="BA12:BF12"/>
    <mergeCell ref="AI12:AN12"/>
    <mergeCell ref="AO12:AT12"/>
    <mergeCell ref="BH24:BL24"/>
    <mergeCell ref="BG12:BL12"/>
    <mergeCell ref="AU15:AZ15"/>
    <mergeCell ref="BA15:BF15"/>
    <mergeCell ref="BG15:BL15"/>
    <mergeCell ref="AO15:AT15"/>
    <mergeCell ref="N19:AC19"/>
    <mergeCell ref="AD19:AI19"/>
    <mergeCell ref="AJ19:AO19"/>
    <mergeCell ref="AP19:AU19"/>
    <mergeCell ref="AV19:BA19"/>
    <mergeCell ref="BB19:BG19"/>
    <mergeCell ref="BH19:BL19"/>
    <mergeCell ref="A20:E20"/>
    <mergeCell ref="F20:I20"/>
    <mergeCell ref="J20:M20"/>
    <mergeCell ref="N20:AC20"/>
    <mergeCell ref="AD20:AI20"/>
    <mergeCell ref="AJ20:AO20"/>
    <mergeCell ref="AP20:AU20"/>
    <mergeCell ref="AV20:BA20"/>
    <mergeCell ref="BB20:BG20"/>
    <mergeCell ref="BH20:BL20"/>
    <mergeCell ref="A21:E21"/>
    <mergeCell ref="F21:I21"/>
    <mergeCell ref="J21:M21"/>
    <mergeCell ref="N21:AC21"/>
    <mergeCell ref="AD21:AI21"/>
    <mergeCell ref="AJ21:AO21"/>
    <mergeCell ref="AP21:AU21"/>
    <mergeCell ref="AV21:BA21"/>
    <mergeCell ref="BB21:BG21"/>
    <mergeCell ref="BH21:BL21"/>
    <mergeCell ref="A22:E22"/>
    <mergeCell ref="F22:I22"/>
    <mergeCell ref="J22:M22"/>
    <mergeCell ref="N22:AC22"/>
    <mergeCell ref="AD22:AI22"/>
    <mergeCell ref="AJ22:AO22"/>
    <mergeCell ref="AP22:AU22"/>
    <mergeCell ref="BB23:BG23"/>
    <mergeCell ref="BH23:BL23"/>
    <mergeCell ref="A26:BL26"/>
    <mergeCell ref="AV22:BA22"/>
    <mergeCell ref="BB22:BG22"/>
    <mergeCell ref="BH22:BL22"/>
    <mergeCell ref="A23:E23"/>
    <mergeCell ref="F23:I23"/>
    <mergeCell ref="J23:M23"/>
    <mergeCell ref="N23:AC23"/>
    <mergeCell ref="F31:I31"/>
    <mergeCell ref="J31:M31"/>
    <mergeCell ref="N31:AC31"/>
    <mergeCell ref="AV23:BA23"/>
    <mergeCell ref="AD23:AI23"/>
    <mergeCell ref="AJ23:AO23"/>
    <mergeCell ref="AP23:AU23"/>
    <mergeCell ref="AP24:AU24"/>
    <mergeCell ref="J28:M28"/>
    <mergeCell ref="N28:AC28"/>
    <mergeCell ref="BB31:BG31"/>
    <mergeCell ref="BH31:BL31"/>
    <mergeCell ref="A34:AA34"/>
    <mergeCell ref="AH34:AP34"/>
    <mergeCell ref="AU34:BF34"/>
    <mergeCell ref="AD31:AI31"/>
    <mergeCell ref="AJ31:AO31"/>
    <mergeCell ref="AP31:AU31"/>
    <mergeCell ref="AV31:BA31"/>
    <mergeCell ref="A31:E31"/>
    <mergeCell ref="A37:AA37"/>
    <mergeCell ref="AH37:AP37"/>
    <mergeCell ref="AU37:BF37"/>
    <mergeCell ref="AH38:AP38"/>
    <mergeCell ref="AU38:BF38"/>
  </mergeCells>
  <printOptions/>
  <pageMargins left="0.5" right="0.31496062992125984" top="0.3937007874015748" bottom="0.3937007874015748" header="0" footer="0"/>
  <pageSetup fitToHeight="500" horizontalDpi="600" verticalDpi="600" orientation="landscape" paperSize="9" scale="70" r:id="rId1"/>
  <rowBreaks count="1" manualBreakCount="1">
    <brk id="39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CA275"/>
  <sheetViews>
    <sheetView workbookViewId="0" topLeftCell="A1">
      <selection activeCell="CF108" sqref="CF108"/>
    </sheetView>
  </sheetViews>
  <sheetFormatPr defaultColWidth="9.00390625" defaultRowHeight="12.75"/>
  <cols>
    <col min="1" max="32" width="2.875" style="0" customWidth="1"/>
    <col min="33" max="33" width="1.625" style="0" customWidth="1"/>
    <col min="34" max="78" width="2.875" style="0" customWidth="1"/>
    <col min="79" max="79" width="4.00390625" style="0" hidden="1" customWidth="1"/>
  </cols>
  <sheetData>
    <row r="1" spans="1:78" ht="57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3" t="s">
        <v>130</v>
      </c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</row>
    <row r="2" spans="1:78" ht="14.25" customHeight="1">
      <c r="A2" s="32" t="s">
        <v>266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64" ht="15" customHeight="1">
      <c r="A4" s="12" t="s">
        <v>180</v>
      </c>
      <c r="B4" s="114" t="s">
        <v>247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9"/>
      <c r="AH4" s="109" t="s">
        <v>248</v>
      </c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9"/>
      <c r="AT4" s="112">
        <v>33586398</v>
      </c>
      <c r="AU4" s="109"/>
      <c r="AV4" s="109"/>
      <c r="AW4" s="109"/>
      <c r="AX4" s="109"/>
      <c r="AY4" s="109"/>
      <c r="AZ4" s="109"/>
      <c r="BA4" s="109"/>
      <c r="BB4" s="15"/>
      <c r="BC4" s="9"/>
      <c r="BD4" s="9"/>
      <c r="BE4" s="13"/>
      <c r="BF4" s="13"/>
      <c r="BG4" s="13"/>
      <c r="BH4" s="13"/>
      <c r="BI4" s="13"/>
      <c r="BJ4" s="13"/>
      <c r="BK4" s="13"/>
      <c r="BL4" s="13"/>
    </row>
    <row r="5" spans="1:64" ht="24" customHeight="1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7"/>
      <c r="AH5" s="65" t="s">
        <v>187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7"/>
      <c r="AT5" s="65" t="s">
        <v>178</v>
      </c>
      <c r="AU5" s="65"/>
      <c r="AV5" s="65"/>
      <c r="AW5" s="65"/>
      <c r="AX5" s="65"/>
      <c r="AY5" s="65"/>
      <c r="AZ5" s="65"/>
      <c r="BA5" s="65"/>
      <c r="BB5" s="14"/>
      <c r="BC5" s="7"/>
      <c r="BD5" s="7"/>
      <c r="BE5" s="14"/>
      <c r="BF5" s="14"/>
      <c r="BG5" s="14"/>
      <c r="BH5" s="14"/>
      <c r="BI5" s="14"/>
      <c r="BJ5" s="14"/>
      <c r="BK5" s="14"/>
      <c r="BL5" s="14"/>
    </row>
    <row r="6" spans="57:64" ht="12.75">
      <c r="BE6" s="27"/>
      <c r="BF6" s="27"/>
      <c r="BG6" s="27"/>
      <c r="BH6" s="27"/>
      <c r="BI6" s="27"/>
      <c r="BJ6" s="27"/>
      <c r="BK6" s="27"/>
      <c r="BL6" s="27"/>
    </row>
    <row r="7" spans="1:75" ht="15" customHeight="1">
      <c r="A7" s="12" t="s">
        <v>189</v>
      </c>
      <c r="B7" s="114" t="s">
        <v>247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9"/>
      <c r="AH7" s="109" t="s">
        <v>256</v>
      </c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5"/>
      <c r="BC7" s="112">
        <v>33586398</v>
      </c>
      <c r="BD7" s="109"/>
      <c r="BE7" s="109"/>
      <c r="BF7" s="109"/>
      <c r="BG7" s="109"/>
      <c r="BH7" s="109"/>
      <c r="BI7" s="109"/>
      <c r="BJ7" s="109"/>
      <c r="BK7" s="15"/>
      <c r="BL7" s="13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64" t="s">
        <v>170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7"/>
      <c r="AH8" s="65" t="s">
        <v>190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14"/>
      <c r="BC8" s="65" t="s">
        <v>178</v>
      </c>
      <c r="BD8" s="65"/>
      <c r="BE8" s="65"/>
      <c r="BF8" s="65"/>
      <c r="BG8" s="65"/>
      <c r="BH8" s="65"/>
      <c r="BI8" s="65"/>
      <c r="BJ8" s="65"/>
      <c r="BK8" s="21"/>
      <c r="BL8" s="14"/>
      <c r="BM8" s="16"/>
      <c r="BN8" s="16"/>
      <c r="BO8" s="16"/>
      <c r="BP8" s="14"/>
      <c r="BQ8" s="14"/>
      <c r="BR8" s="14"/>
      <c r="BS8" s="14"/>
      <c r="BT8" s="14"/>
      <c r="BU8" s="14"/>
      <c r="BV8" s="14"/>
      <c r="BW8" s="14"/>
    </row>
    <row r="10" spans="1:79" ht="28.5" customHeight="1">
      <c r="A10" s="12" t="s">
        <v>191</v>
      </c>
      <c r="B10" s="109" t="s">
        <v>257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N10" s="109" t="s">
        <v>244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5"/>
      <c r="AA10" s="109" t="s">
        <v>245</v>
      </c>
      <c r="AB10" s="109"/>
      <c r="AC10" s="109"/>
      <c r="AD10" s="109"/>
      <c r="AE10" s="109"/>
      <c r="AF10" s="109"/>
      <c r="AG10" s="109"/>
      <c r="AH10" s="109"/>
      <c r="AI10" s="109"/>
      <c r="AJ10" s="15"/>
      <c r="AK10" s="111" t="s">
        <v>197</v>
      </c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20"/>
      <c r="BL10" s="112">
        <v>22546000000</v>
      </c>
      <c r="BM10" s="109"/>
      <c r="BN10" s="109"/>
      <c r="BO10" s="109"/>
      <c r="BP10" s="109"/>
      <c r="BQ10" s="109"/>
      <c r="BR10" s="109"/>
      <c r="BS10" s="109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65" t="s">
        <v>192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194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"/>
      <c r="AA11" s="176" t="s">
        <v>195</v>
      </c>
      <c r="AB11" s="176"/>
      <c r="AC11" s="176"/>
      <c r="AD11" s="176"/>
      <c r="AE11" s="176"/>
      <c r="AF11" s="176"/>
      <c r="AG11" s="176"/>
      <c r="AH11" s="176"/>
      <c r="AI11" s="176"/>
      <c r="AJ11" s="14"/>
      <c r="AK11" s="177" t="s">
        <v>193</v>
      </c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9"/>
      <c r="BL11" s="65" t="s">
        <v>179</v>
      </c>
      <c r="BM11" s="65"/>
      <c r="BN11" s="65"/>
      <c r="BO11" s="65"/>
      <c r="BP11" s="65"/>
      <c r="BQ11" s="65"/>
      <c r="BR11" s="65"/>
      <c r="BS11" s="65"/>
      <c r="BT11" s="14"/>
      <c r="BU11" s="14"/>
      <c r="BV11" s="14"/>
      <c r="BW11" s="14"/>
      <c r="BX11" s="14"/>
      <c r="BY11" s="14"/>
      <c r="BZ11" s="14"/>
      <c r="CA11" s="14"/>
    </row>
    <row r="13" spans="1:77" ht="14.25" customHeight="1">
      <c r="A13" s="108" t="s">
        <v>270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</row>
    <row r="14" spans="1:77" ht="14.25" customHeight="1">
      <c r="A14" s="108" t="s">
        <v>163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</row>
    <row r="15" spans="1:77" ht="15" customHeight="1">
      <c r="A15" s="66" t="s">
        <v>200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104" t="s">
        <v>164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</row>
    <row r="18" spans="1:77" ht="15" customHeight="1">
      <c r="A18" s="66" t="s">
        <v>238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108" t="s">
        <v>165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</row>
    <row r="21" spans="1:77" ht="33" customHeight="1">
      <c r="A21" s="66" t="s">
        <v>239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108" t="s">
        <v>166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</row>
    <row r="24" spans="1:77" ht="14.25" customHeight="1">
      <c r="A24" s="110" t="s">
        <v>271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</row>
    <row r="25" spans="1:77" ht="15" customHeight="1">
      <c r="A25" s="73" t="s">
        <v>201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7" ht="22.5" customHeight="1">
      <c r="A26" s="116" t="s">
        <v>3</v>
      </c>
      <c r="B26" s="117"/>
      <c r="C26" s="117"/>
      <c r="D26" s="118"/>
      <c r="E26" s="116" t="s">
        <v>20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8"/>
      <c r="X26" s="129" t="s">
        <v>261</v>
      </c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 t="s">
        <v>262</v>
      </c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 t="s">
        <v>263</v>
      </c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</row>
    <row r="27" spans="1:77" ht="54.75" customHeight="1">
      <c r="A27" s="119"/>
      <c r="B27" s="120"/>
      <c r="C27" s="120"/>
      <c r="D27" s="121"/>
      <c r="E27" s="119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1"/>
      <c r="X27" s="129" t="s">
        <v>5</v>
      </c>
      <c r="Y27" s="129"/>
      <c r="Z27" s="129"/>
      <c r="AA27" s="129"/>
      <c r="AB27" s="129"/>
      <c r="AC27" s="129" t="s">
        <v>4</v>
      </c>
      <c r="AD27" s="129"/>
      <c r="AE27" s="129"/>
      <c r="AF27" s="129"/>
      <c r="AG27" s="129"/>
      <c r="AH27" s="131" t="s">
        <v>131</v>
      </c>
      <c r="AI27" s="132"/>
      <c r="AJ27" s="133"/>
      <c r="AK27" s="129" t="s">
        <v>6</v>
      </c>
      <c r="AL27" s="129"/>
      <c r="AM27" s="129"/>
      <c r="AN27" s="129"/>
      <c r="AO27" s="129"/>
      <c r="AP27" s="129" t="s">
        <v>5</v>
      </c>
      <c r="AQ27" s="129"/>
      <c r="AR27" s="129"/>
      <c r="AS27" s="129"/>
      <c r="AT27" s="129"/>
      <c r="AU27" s="129" t="s">
        <v>4</v>
      </c>
      <c r="AV27" s="129"/>
      <c r="AW27" s="129"/>
      <c r="AX27" s="129"/>
      <c r="AY27" s="129"/>
      <c r="AZ27" s="131" t="s">
        <v>131</v>
      </c>
      <c r="BA27" s="132"/>
      <c r="BB27" s="133"/>
      <c r="BC27" s="129" t="s">
        <v>108</v>
      </c>
      <c r="BD27" s="129"/>
      <c r="BE27" s="129"/>
      <c r="BF27" s="129"/>
      <c r="BG27" s="129"/>
      <c r="BH27" s="129" t="s">
        <v>5</v>
      </c>
      <c r="BI27" s="129"/>
      <c r="BJ27" s="129"/>
      <c r="BK27" s="129"/>
      <c r="BL27" s="129"/>
      <c r="BM27" s="129" t="s">
        <v>4</v>
      </c>
      <c r="BN27" s="129"/>
      <c r="BO27" s="129"/>
      <c r="BP27" s="129"/>
      <c r="BQ27" s="129"/>
      <c r="BR27" s="131" t="s">
        <v>131</v>
      </c>
      <c r="BS27" s="132"/>
      <c r="BT27" s="133"/>
      <c r="BU27" s="129" t="s">
        <v>109</v>
      </c>
      <c r="BV27" s="129"/>
      <c r="BW27" s="129"/>
      <c r="BX27" s="129"/>
      <c r="BY27" s="129"/>
    </row>
    <row r="28" spans="1:77" ht="15" customHeight="1">
      <c r="A28" s="123">
        <v>1</v>
      </c>
      <c r="B28" s="124"/>
      <c r="C28" s="124"/>
      <c r="D28" s="125"/>
      <c r="E28" s="123">
        <v>2</v>
      </c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5"/>
      <c r="X28" s="129">
        <v>3</v>
      </c>
      <c r="Y28" s="129"/>
      <c r="Z28" s="129"/>
      <c r="AA28" s="129"/>
      <c r="AB28" s="129"/>
      <c r="AC28" s="129">
        <v>4</v>
      </c>
      <c r="AD28" s="129"/>
      <c r="AE28" s="129"/>
      <c r="AF28" s="129"/>
      <c r="AG28" s="129"/>
      <c r="AH28" s="123">
        <v>5</v>
      </c>
      <c r="AI28" s="124"/>
      <c r="AJ28" s="125"/>
      <c r="AK28" s="129">
        <v>6</v>
      </c>
      <c r="AL28" s="129"/>
      <c r="AM28" s="129"/>
      <c r="AN28" s="129"/>
      <c r="AO28" s="129"/>
      <c r="AP28" s="129">
        <v>7</v>
      </c>
      <c r="AQ28" s="129"/>
      <c r="AR28" s="129"/>
      <c r="AS28" s="129"/>
      <c r="AT28" s="129"/>
      <c r="AU28" s="129">
        <v>8</v>
      </c>
      <c r="AV28" s="129"/>
      <c r="AW28" s="129"/>
      <c r="AX28" s="129"/>
      <c r="AY28" s="129"/>
      <c r="AZ28" s="123">
        <v>9</v>
      </c>
      <c r="BA28" s="124"/>
      <c r="BB28" s="125"/>
      <c r="BC28" s="129">
        <v>10</v>
      </c>
      <c r="BD28" s="129"/>
      <c r="BE28" s="129"/>
      <c r="BF28" s="129"/>
      <c r="BG28" s="129"/>
      <c r="BH28" s="129">
        <v>11</v>
      </c>
      <c r="BI28" s="129"/>
      <c r="BJ28" s="129"/>
      <c r="BK28" s="129"/>
      <c r="BL28" s="129"/>
      <c r="BM28" s="129">
        <v>12</v>
      </c>
      <c r="BN28" s="129"/>
      <c r="BO28" s="129"/>
      <c r="BP28" s="129"/>
      <c r="BQ28" s="129"/>
      <c r="BR28" s="123">
        <v>13</v>
      </c>
      <c r="BS28" s="124"/>
      <c r="BT28" s="125"/>
      <c r="BU28" s="129">
        <v>14</v>
      </c>
      <c r="BV28" s="129"/>
      <c r="BW28" s="129"/>
      <c r="BX28" s="129"/>
      <c r="BY28" s="129"/>
    </row>
    <row r="29" spans="1:79" ht="13.5" customHeight="1" hidden="1">
      <c r="A29" s="98" t="s">
        <v>68</v>
      </c>
      <c r="B29" s="126"/>
      <c r="C29" s="126"/>
      <c r="D29" s="127"/>
      <c r="E29" s="98" t="s">
        <v>69</v>
      </c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7"/>
      <c r="X29" s="130" t="s">
        <v>77</v>
      </c>
      <c r="Y29" s="130"/>
      <c r="Z29" s="130"/>
      <c r="AA29" s="130"/>
      <c r="AB29" s="130"/>
      <c r="AC29" s="130" t="s">
        <v>78</v>
      </c>
      <c r="AD29" s="130"/>
      <c r="AE29" s="130"/>
      <c r="AF29" s="130"/>
      <c r="AG29" s="130"/>
      <c r="AH29" s="98" t="s">
        <v>103</v>
      </c>
      <c r="AI29" s="126"/>
      <c r="AJ29" s="127"/>
      <c r="AK29" s="96" t="s">
        <v>111</v>
      </c>
      <c r="AL29" s="96"/>
      <c r="AM29" s="96"/>
      <c r="AN29" s="96"/>
      <c r="AO29" s="96"/>
      <c r="AP29" s="130" t="s">
        <v>79</v>
      </c>
      <c r="AQ29" s="130"/>
      <c r="AR29" s="130"/>
      <c r="AS29" s="130"/>
      <c r="AT29" s="130"/>
      <c r="AU29" s="130" t="s">
        <v>80</v>
      </c>
      <c r="AV29" s="130"/>
      <c r="AW29" s="130"/>
      <c r="AX29" s="130"/>
      <c r="AY29" s="130"/>
      <c r="AZ29" s="98" t="s">
        <v>104</v>
      </c>
      <c r="BA29" s="126"/>
      <c r="BB29" s="127"/>
      <c r="BC29" s="96" t="s">
        <v>111</v>
      </c>
      <c r="BD29" s="96"/>
      <c r="BE29" s="96"/>
      <c r="BF29" s="96"/>
      <c r="BG29" s="96"/>
      <c r="BH29" s="130" t="s">
        <v>70</v>
      </c>
      <c r="BI29" s="130"/>
      <c r="BJ29" s="130"/>
      <c r="BK29" s="130"/>
      <c r="BL29" s="130"/>
      <c r="BM29" s="130" t="s">
        <v>71</v>
      </c>
      <c r="BN29" s="130"/>
      <c r="BO29" s="130"/>
      <c r="BP29" s="130"/>
      <c r="BQ29" s="130"/>
      <c r="BR29" s="98" t="s">
        <v>105</v>
      </c>
      <c r="BS29" s="126"/>
      <c r="BT29" s="127"/>
      <c r="BU29" s="96" t="s">
        <v>111</v>
      </c>
      <c r="BV29" s="96"/>
      <c r="BW29" s="96"/>
      <c r="BX29" s="96"/>
      <c r="BY29" s="96"/>
      <c r="CA29" t="s">
        <v>28</v>
      </c>
    </row>
    <row r="30" spans="1:79" s="5" customFormat="1" ht="12.75" customHeight="1">
      <c r="A30" s="98"/>
      <c r="B30" s="126"/>
      <c r="C30" s="126"/>
      <c r="D30" s="127"/>
      <c r="E30" s="89" t="s">
        <v>204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1"/>
      <c r="X30" s="140">
        <v>2164756</v>
      </c>
      <c r="Y30" s="140"/>
      <c r="Z30" s="140"/>
      <c r="AA30" s="140"/>
      <c r="AB30" s="140"/>
      <c r="AC30" s="140" t="s">
        <v>205</v>
      </c>
      <c r="AD30" s="140"/>
      <c r="AE30" s="140"/>
      <c r="AF30" s="140"/>
      <c r="AG30" s="140"/>
      <c r="AH30" s="86" t="s">
        <v>205</v>
      </c>
      <c r="AI30" s="87"/>
      <c r="AJ30" s="88"/>
      <c r="AK30" s="140">
        <f>IF(ISNUMBER(X30),X30,0)+IF(ISNUMBER(AC30),AC30,0)</f>
        <v>2164756</v>
      </c>
      <c r="AL30" s="140"/>
      <c r="AM30" s="140"/>
      <c r="AN30" s="140"/>
      <c r="AO30" s="140"/>
      <c r="AP30" s="140">
        <v>2264945</v>
      </c>
      <c r="AQ30" s="140"/>
      <c r="AR30" s="140"/>
      <c r="AS30" s="140"/>
      <c r="AT30" s="140"/>
      <c r="AU30" s="140" t="s">
        <v>205</v>
      </c>
      <c r="AV30" s="140"/>
      <c r="AW30" s="140"/>
      <c r="AX30" s="140"/>
      <c r="AY30" s="140"/>
      <c r="AZ30" s="86" t="s">
        <v>205</v>
      </c>
      <c r="BA30" s="87"/>
      <c r="BB30" s="88"/>
      <c r="BC30" s="140">
        <f>IF(ISNUMBER(AP30),AP30,0)+IF(ISNUMBER(AU30),AU30,0)</f>
        <v>2264945</v>
      </c>
      <c r="BD30" s="140"/>
      <c r="BE30" s="140"/>
      <c r="BF30" s="140"/>
      <c r="BG30" s="140"/>
      <c r="BH30" s="140">
        <v>2474834</v>
      </c>
      <c r="BI30" s="140"/>
      <c r="BJ30" s="140"/>
      <c r="BK30" s="140"/>
      <c r="BL30" s="140"/>
      <c r="BM30" s="140" t="s">
        <v>205</v>
      </c>
      <c r="BN30" s="140"/>
      <c r="BO30" s="140"/>
      <c r="BP30" s="140"/>
      <c r="BQ30" s="140"/>
      <c r="BR30" s="86" t="s">
        <v>205</v>
      </c>
      <c r="BS30" s="87"/>
      <c r="BT30" s="88"/>
      <c r="BU30" s="140">
        <f>IF(ISNUMBER(BH30),BH30,0)+IF(ISNUMBER(BM30),BM30,0)</f>
        <v>2474834</v>
      </c>
      <c r="BV30" s="140"/>
      <c r="BW30" s="140"/>
      <c r="BX30" s="140"/>
      <c r="BY30" s="140"/>
      <c r="CA30" s="5" t="s">
        <v>29</v>
      </c>
    </row>
    <row r="31" spans="1:77" s="5" customFormat="1" ht="19.5" customHeight="1">
      <c r="A31" s="98"/>
      <c r="B31" s="126"/>
      <c r="C31" s="126"/>
      <c r="D31" s="127"/>
      <c r="E31" s="89" t="s">
        <v>259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1"/>
      <c r="X31" s="140" t="s">
        <v>205</v>
      </c>
      <c r="Y31" s="140"/>
      <c r="Z31" s="140"/>
      <c r="AA31" s="140"/>
      <c r="AB31" s="140"/>
      <c r="AC31" s="140">
        <v>217300</v>
      </c>
      <c r="AD31" s="140"/>
      <c r="AE31" s="140"/>
      <c r="AF31" s="140"/>
      <c r="AG31" s="140"/>
      <c r="AH31" s="86">
        <v>0</v>
      </c>
      <c r="AI31" s="87"/>
      <c r="AJ31" s="88"/>
      <c r="AK31" s="140">
        <f>IF(ISNUMBER(X31),X31,0)+IF(ISNUMBER(AC31),AC31,0)</f>
        <v>217300</v>
      </c>
      <c r="AL31" s="140"/>
      <c r="AM31" s="140"/>
      <c r="AN31" s="140"/>
      <c r="AO31" s="140"/>
      <c r="AP31" s="140" t="s">
        <v>205</v>
      </c>
      <c r="AQ31" s="140"/>
      <c r="AR31" s="140"/>
      <c r="AS31" s="140"/>
      <c r="AT31" s="140"/>
      <c r="AU31" s="140">
        <v>57300</v>
      </c>
      <c r="AV31" s="140"/>
      <c r="AW31" s="140"/>
      <c r="AX31" s="140"/>
      <c r="AY31" s="140"/>
      <c r="AZ31" s="86">
        <v>0</v>
      </c>
      <c r="BA31" s="87"/>
      <c r="BB31" s="88"/>
      <c r="BC31" s="140">
        <f>IF(ISNUMBER(AP31),AP31,0)+IF(ISNUMBER(AU31),AU31,0)</f>
        <v>57300</v>
      </c>
      <c r="BD31" s="140"/>
      <c r="BE31" s="140"/>
      <c r="BF31" s="140"/>
      <c r="BG31" s="140"/>
      <c r="BH31" s="140" t="s">
        <v>205</v>
      </c>
      <c r="BI31" s="140"/>
      <c r="BJ31" s="140"/>
      <c r="BK31" s="140"/>
      <c r="BL31" s="140"/>
      <c r="BM31" s="140">
        <v>104000</v>
      </c>
      <c r="BN31" s="140"/>
      <c r="BO31" s="140"/>
      <c r="BP31" s="140"/>
      <c r="BQ31" s="140"/>
      <c r="BR31" s="86">
        <v>0</v>
      </c>
      <c r="BS31" s="87"/>
      <c r="BT31" s="88"/>
      <c r="BU31" s="140">
        <f>IF(ISNUMBER(BH31),BH31,0)+IF(ISNUMBER(BM31),BM31,0)</f>
        <v>104000</v>
      </c>
      <c r="BV31" s="140"/>
      <c r="BW31" s="140"/>
      <c r="BX31" s="140"/>
      <c r="BY31" s="140"/>
    </row>
    <row r="32" spans="1:77" s="5" customFormat="1" ht="25.5" customHeight="1">
      <c r="A32" s="98">
        <v>25010300</v>
      </c>
      <c r="B32" s="126"/>
      <c r="C32" s="126"/>
      <c r="D32" s="127"/>
      <c r="E32" s="89" t="s">
        <v>258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1"/>
      <c r="X32" s="140" t="s">
        <v>205</v>
      </c>
      <c r="Y32" s="140"/>
      <c r="Z32" s="140"/>
      <c r="AA32" s="140"/>
      <c r="AB32" s="140"/>
      <c r="AC32" s="140">
        <v>217300</v>
      </c>
      <c r="AD32" s="140"/>
      <c r="AE32" s="140"/>
      <c r="AF32" s="140"/>
      <c r="AG32" s="140"/>
      <c r="AH32" s="86">
        <v>0</v>
      </c>
      <c r="AI32" s="87"/>
      <c r="AJ32" s="88"/>
      <c r="AK32" s="140">
        <f>IF(ISNUMBER(X32),X32,0)+IF(ISNUMBER(AC32),AC32,0)</f>
        <v>217300</v>
      </c>
      <c r="AL32" s="140"/>
      <c r="AM32" s="140"/>
      <c r="AN32" s="140"/>
      <c r="AO32" s="140"/>
      <c r="AP32" s="140" t="s">
        <v>205</v>
      </c>
      <c r="AQ32" s="140"/>
      <c r="AR32" s="140"/>
      <c r="AS32" s="140"/>
      <c r="AT32" s="140"/>
      <c r="AU32" s="140">
        <v>57300</v>
      </c>
      <c r="AV32" s="140"/>
      <c r="AW32" s="140"/>
      <c r="AX32" s="140"/>
      <c r="AY32" s="140"/>
      <c r="AZ32" s="86">
        <v>0</v>
      </c>
      <c r="BA32" s="87"/>
      <c r="BB32" s="88"/>
      <c r="BC32" s="140">
        <f>IF(ISNUMBER(AP32),AP32,0)+IF(ISNUMBER(AU32),AU32,0)</f>
        <v>57300</v>
      </c>
      <c r="BD32" s="140"/>
      <c r="BE32" s="140"/>
      <c r="BF32" s="140"/>
      <c r="BG32" s="140"/>
      <c r="BH32" s="140" t="s">
        <v>205</v>
      </c>
      <c r="BI32" s="140"/>
      <c r="BJ32" s="140"/>
      <c r="BK32" s="140"/>
      <c r="BL32" s="140"/>
      <c r="BM32" s="140">
        <v>104000</v>
      </c>
      <c r="BN32" s="140"/>
      <c r="BO32" s="140"/>
      <c r="BP32" s="140"/>
      <c r="BQ32" s="140"/>
      <c r="BR32" s="86">
        <v>0</v>
      </c>
      <c r="BS32" s="87"/>
      <c r="BT32" s="88"/>
      <c r="BU32" s="140">
        <f>IF(ISNUMBER(BH32),BH32,0)+IF(ISNUMBER(BM32),BM32,0)</f>
        <v>104000</v>
      </c>
      <c r="BV32" s="140"/>
      <c r="BW32" s="140"/>
      <c r="BX32" s="140"/>
      <c r="BY32" s="140"/>
    </row>
    <row r="33" spans="1:77" s="6" customFormat="1" ht="12.75" customHeight="1">
      <c r="A33" s="105"/>
      <c r="B33" s="106"/>
      <c r="C33" s="106"/>
      <c r="D33" s="107"/>
      <c r="E33" s="178" t="s">
        <v>162</v>
      </c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5"/>
      <c r="X33" s="97">
        <f>X30</f>
        <v>2164756</v>
      </c>
      <c r="Y33" s="97"/>
      <c r="Z33" s="97"/>
      <c r="AA33" s="97"/>
      <c r="AB33" s="97"/>
      <c r="AC33" s="97">
        <f>AC31</f>
        <v>217300</v>
      </c>
      <c r="AD33" s="97"/>
      <c r="AE33" s="97"/>
      <c r="AF33" s="97"/>
      <c r="AG33" s="97"/>
      <c r="AH33" s="151">
        <v>0</v>
      </c>
      <c r="AI33" s="152"/>
      <c r="AJ33" s="153"/>
      <c r="AK33" s="97">
        <f>IF(ISNUMBER(X33),X33,0)+IF(ISNUMBER(AC33),AC33,0)</f>
        <v>2382056</v>
      </c>
      <c r="AL33" s="97"/>
      <c r="AM33" s="97"/>
      <c r="AN33" s="97"/>
      <c r="AO33" s="97"/>
      <c r="AP33" s="97">
        <f>AP30</f>
        <v>2264945</v>
      </c>
      <c r="AQ33" s="97"/>
      <c r="AR33" s="97"/>
      <c r="AS33" s="97"/>
      <c r="AT33" s="97"/>
      <c r="AU33" s="97">
        <f>AU31</f>
        <v>57300</v>
      </c>
      <c r="AV33" s="97"/>
      <c r="AW33" s="97"/>
      <c r="AX33" s="97"/>
      <c r="AY33" s="97"/>
      <c r="AZ33" s="151">
        <v>0</v>
      </c>
      <c r="BA33" s="152"/>
      <c r="BB33" s="153"/>
      <c r="BC33" s="97">
        <f>IF(ISNUMBER(AP33),AP33,0)+IF(ISNUMBER(AU33),AU33,0)</f>
        <v>2322245</v>
      </c>
      <c r="BD33" s="97"/>
      <c r="BE33" s="97"/>
      <c r="BF33" s="97"/>
      <c r="BG33" s="97"/>
      <c r="BH33" s="97">
        <f>BH30</f>
        <v>2474834</v>
      </c>
      <c r="BI33" s="97"/>
      <c r="BJ33" s="97"/>
      <c r="BK33" s="97"/>
      <c r="BL33" s="97"/>
      <c r="BM33" s="97">
        <f>BM31</f>
        <v>104000</v>
      </c>
      <c r="BN33" s="97"/>
      <c r="BO33" s="97"/>
      <c r="BP33" s="97"/>
      <c r="BQ33" s="97"/>
      <c r="BR33" s="151">
        <v>0</v>
      </c>
      <c r="BS33" s="152"/>
      <c r="BT33" s="153"/>
      <c r="BU33" s="97">
        <f>IF(ISNUMBER(BH33),BH33,0)+IF(ISNUMBER(BM33),BM33,0)</f>
        <v>2578834</v>
      </c>
      <c r="BV33" s="97"/>
      <c r="BW33" s="97"/>
      <c r="BX33" s="97"/>
      <c r="BY33" s="97"/>
    </row>
    <row r="35" spans="1:64" ht="14.25" customHeight="1">
      <c r="A35" s="110" t="s">
        <v>272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59" ht="15" customHeight="1">
      <c r="A36" s="73" t="s">
        <v>201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</row>
    <row r="37" spans="1:59" ht="22.5" customHeight="1">
      <c r="A37" s="116" t="s">
        <v>3</v>
      </c>
      <c r="B37" s="117"/>
      <c r="C37" s="117"/>
      <c r="D37" s="118"/>
      <c r="E37" s="116" t="s">
        <v>20</v>
      </c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8"/>
      <c r="X37" s="129" t="s">
        <v>203</v>
      </c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 t="s">
        <v>264</v>
      </c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</row>
    <row r="38" spans="1:59" ht="39" customHeight="1">
      <c r="A38" s="119"/>
      <c r="B38" s="120"/>
      <c r="C38" s="120"/>
      <c r="D38" s="121"/>
      <c r="E38" s="119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1"/>
      <c r="X38" s="129" t="s">
        <v>5</v>
      </c>
      <c r="Y38" s="129"/>
      <c r="Z38" s="129"/>
      <c r="AA38" s="129"/>
      <c r="AB38" s="129"/>
      <c r="AC38" s="129" t="s">
        <v>4</v>
      </c>
      <c r="AD38" s="129"/>
      <c r="AE38" s="129"/>
      <c r="AF38" s="129"/>
      <c r="AG38" s="129"/>
      <c r="AH38" s="131" t="s">
        <v>131</v>
      </c>
      <c r="AI38" s="132"/>
      <c r="AJ38" s="133"/>
      <c r="AK38" s="129" t="s">
        <v>6</v>
      </c>
      <c r="AL38" s="129"/>
      <c r="AM38" s="129"/>
      <c r="AN38" s="129"/>
      <c r="AO38" s="129"/>
      <c r="AP38" s="129" t="s">
        <v>5</v>
      </c>
      <c r="AQ38" s="129"/>
      <c r="AR38" s="129"/>
      <c r="AS38" s="129"/>
      <c r="AT38" s="129"/>
      <c r="AU38" s="129" t="s">
        <v>4</v>
      </c>
      <c r="AV38" s="129"/>
      <c r="AW38" s="129"/>
      <c r="AX38" s="129"/>
      <c r="AY38" s="129"/>
      <c r="AZ38" s="131" t="s">
        <v>131</v>
      </c>
      <c r="BA38" s="132"/>
      <c r="BB38" s="133"/>
      <c r="BC38" s="129" t="s">
        <v>108</v>
      </c>
      <c r="BD38" s="129"/>
      <c r="BE38" s="129"/>
      <c r="BF38" s="129"/>
      <c r="BG38" s="129"/>
    </row>
    <row r="39" spans="1:59" ht="15" customHeight="1">
      <c r="A39" s="123">
        <v>1</v>
      </c>
      <c r="B39" s="124"/>
      <c r="C39" s="124"/>
      <c r="D39" s="125"/>
      <c r="E39" s="123">
        <v>2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X39" s="129">
        <v>3</v>
      </c>
      <c r="Y39" s="129"/>
      <c r="Z39" s="129"/>
      <c r="AA39" s="129"/>
      <c r="AB39" s="129"/>
      <c r="AC39" s="129">
        <v>4</v>
      </c>
      <c r="AD39" s="129"/>
      <c r="AE39" s="129"/>
      <c r="AF39" s="129"/>
      <c r="AG39" s="129"/>
      <c r="AH39" s="123">
        <v>5</v>
      </c>
      <c r="AI39" s="124"/>
      <c r="AJ39" s="125"/>
      <c r="AK39" s="129">
        <v>6</v>
      </c>
      <c r="AL39" s="129"/>
      <c r="AM39" s="129"/>
      <c r="AN39" s="129"/>
      <c r="AO39" s="129"/>
      <c r="AP39" s="129">
        <v>7</v>
      </c>
      <c r="AQ39" s="129"/>
      <c r="AR39" s="129"/>
      <c r="AS39" s="129"/>
      <c r="AT39" s="129"/>
      <c r="AU39" s="129">
        <v>8</v>
      </c>
      <c r="AV39" s="129"/>
      <c r="AW39" s="129"/>
      <c r="AX39" s="129"/>
      <c r="AY39" s="129"/>
      <c r="AZ39" s="123">
        <v>9</v>
      </c>
      <c r="BA39" s="124"/>
      <c r="BB39" s="125"/>
      <c r="BC39" s="129">
        <v>10</v>
      </c>
      <c r="BD39" s="129"/>
      <c r="BE39" s="129"/>
      <c r="BF39" s="129"/>
      <c r="BG39" s="129"/>
    </row>
    <row r="40" spans="1:79" ht="8.25" customHeight="1" hidden="1">
      <c r="A40" s="98" t="s">
        <v>68</v>
      </c>
      <c r="B40" s="126"/>
      <c r="C40" s="126"/>
      <c r="D40" s="127"/>
      <c r="E40" s="98" t="s">
        <v>69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7"/>
      <c r="X40" s="130" t="s">
        <v>72</v>
      </c>
      <c r="Y40" s="130"/>
      <c r="Z40" s="130"/>
      <c r="AA40" s="130"/>
      <c r="AB40" s="130"/>
      <c r="AC40" s="130" t="s">
        <v>73</v>
      </c>
      <c r="AD40" s="130"/>
      <c r="AE40" s="130"/>
      <c r="AF40" s="130"/>
      <c r="AG40" s="130"/>
      <c r="AH40" s="98" t="s">
        <v>106</v>
      </c>
      <c r="AI40" s="126"/>
      <c r="AJ40" s="127"/>
      <c r="AK40" s="96" t="s">
        <v>111</v>
      </c>
      <c r="AL40" s="96"/>
      <c r="AM40" s="96"/>
      <c r="AN40" s="96"/>
      <c r="AO40" s="96"/>
      <c r="AP40" s="130" t="s">
        <v>74</v>
      </c>
      <c r="AQ40" s="130"/>
      <c r="AR40" s="130"/>
      <c r="AS40" s="130"/>
      <c r="AT40" s="130"/>
      <c r="AU40" s="130" t="s">
        <v>75</v>
      </c>
      <c r="AV40" s="130"/>
      <c r="AW40" s="130"/>
      <c r="AX40" s="130"/>
      <c r="AY40" s="130"/>
      <c r="AZ40" s="98" t="s">
        <v>107</v>
      </c>
      <c r="BA40" s="126"/>
      <c r="BB40" s="127"/>
      <c r="BC40" s="96" t="s">
        <v>111</v>
      </c>
      <c r="BD40" s="96"/>
      <c r="BE40" s="96"/>
      <c r="BF40" s="96"/>
      <c r="BG40" s="96"/>
      <c r="CA40" t="s">
        <v>30</v>
      </c>
    </row>
    <row r="41" spans="1:79" s="5" customFormat="1" ht="12.75" customHeight="1">
      <c r="A41" s="98"/>
      <c r="B41" s="126"/>
      <c r="C41" s="126"/>
      <c r="D41" s="127"/>
      <c r="E41" s="89" t="s">
        <v>204</v>
      </c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1"/>
      <c r="X41" s="86">
        <v>2648072</v>
      </c>
      <c r="Y41" s="87"/>
      <c r="Z41" s="87"/>
      <c r="AA41" s="87"/>
      <c r="AB41" s="88"/>
      <c r="AC41" s="86" t="s">
        <v>205</v>
      </c>
      <c r="AD41" s="87"/>
      <c r="AE41" s="87"/>
      <c r="AF41" s="87"/>
      <c r="AG41" s="88"/>
      <c r="AH41" s="86" t="s">
        <v>205</v>
      </c>
      <c r="AI41" s="87"/>
      <c r="AJ41" s="88"/>
      <c r="AK41" s="86">
        <f>IF(ISNUMBER(X41),X41,0)+IF(ISNUMBER(AC41),AC41,0)</f>
        <v>2648072</v>
      </c>
      <c r="AL41" s="87"/>
      <c r="AM41" s="87"/>
      <c r="AN41" s="87"/>
      <c r="AO41" s="88"/>
      <c r="AP41" s="86">
        <v>2833437</v>
      </c>
      <c r="AQ41" s="87"/>
      <c r="AR41" s="87"/>
      <c r="AS41" s="87"/>
      <c r="AT41" s="88"/>
      <c r="AU41" s="86" t="s">
        <v>205</v>
      </c>
      <c r="AV41" s="87"/>
      <c r="AW41" s="87"/>
      <c r="AX41" s="87"/>
      <c r="AY41" s="88"/>
      <c r="AZ41" s="86" t="s">
        <v>205</v>
      </c>
      <c r="BA41" s="87"/>
      <c r="BB41" s="88"/>
      <c r="BC41" s="86">
        <f>IF(ISNUMBER(AP41),AP41,0)+IF(ISNUMBER(AU41),AU41,0)</f>
        <v>2833437</v>
      </c>
      <c r="BD41" s="87"/>
      <c r="BE41" s="87"/>
      <c r="BF41" s="87"/>
      <c r="BG41" s="88"/>
      <c r="CA41" s="5" t="s">
        <v>31</v>
      </c>
    </row>
    <row r="42" spans="1:59" s="5" customFormat="1" ht="25.5" customHeight="1">
      <c r="A42" s="98"/>
      <c r="B42" s="126"/>
      <c r="C42" s="126"/>
      <c r="D42" s="127"/>
      <c r="E42" s="89" t="s">
        <v>259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1"/>
      <c r="X42" s="86" t="s">
        <v>205</v>
      </c>
      <c r="Y42" s="87"/>
      <c r="Z42" s="87"/>
      <c r="AA42" s="87"/>
      <c r="AB42" s="88"/>
      <c r="AC42" s="86">
        <v>110000</v>
      </c>
      <c r="AD42" s="87"/>
      <c r="AE42" s="87"/>
      <c r="AF42" s="87"/>
      <c r="AG42" s="88"/>
      <c r="AH42" s="86">
        <v>0</v>
      </c>
      <c r="AI42" s="87"/>
      <c r="AJ42" s="88"/>
      <c r="AK42" s="86">
        <f>IF(ISNUMBER(X42),X42,0)+IF(ISNUMBER(AC42),AC42,0)</f>
        <v>110000</v>
      </c>
      <c r="AL42" s="87"/>
      <c r="AM42" s="87"/>
      <c r="AN42" s="87"/>
      <c r="AO42" s="88"/>
      <c r="AP42" s="86" t="s">
        <v>205</v>
      </c>
      <c r="AQ42" s="87"/>
      <c r="AR42" s="87"/>
      <c r="AS42" s="87"/>
      <c r="AT42" s="88"/>
      <c r="AU42" s="86">
        <v>115000</v>
      </c>
      <c r="AV42" s="87"/>
      <c r="AW42" s="87"/>
      <c r="AX42" s="87"/>
      <c r="AY42" s="88"/>
      <c r="AZ42" s="86">
        <v>0</v>
      </c>
      <c r="BA42" s="87"/>
      <c r="BB42" s="88"/>
      <c r="BC42" s="86">
        <f>IF(ISNUMBER(AP42),AP42,0)+IF(ISNUMBER(AU42),AU42,0)</f>
        <v>115000</v>
      </c>
      <c r="BD42" s="87"/>
      <c r="BE42" s="87"/>
      <c r="BF42" s="87"/>
      <c r="BG42" s="88"/>
    </row>
    <row r="43" spans="1:59" s="5" customFormat="1" ht="25.5" customHeight="1">
      <c r="A43" s="98">
        <v>25010300</v>
      </c>
      <c r="B43" s="126"/>
      <c r="C43" s="126"/>
      <c r="D43" s="127"/>
      <c r="E43" s="89" t="s">
        <v>258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1"/>
      <c r="X43" s="86" t="s">
        <v>205</v>
      </c>
      <c r="Y43" s="87"/>
      <c r="Z43" s="87"/>
      <c r="AA43" s="87"/>
      <c r="AB43" s="88"/>
      <c r="AC43" s="86">
        <v>110000</v>
      </c>
      <c r="AD43" s="87"/>
      <c r="AE43" s="87"/>
      <c r="AF43" s="87"/>
      <c r="AG43" s="88"/>
      <c r="AH43" s="86">
        <v>0</v>
      </c>
      <c r="AI43" s="87"/>
      <c r="AJ43" s="88"/>
      <c r="AK43" s="86">
        <f>IF(ISNUMBER(X43),X43,0)+IF(ISNUMBER(AC43),AC43,0)</f>
        <v>110000</v>
      </c>
      <c r="AL43" s="87"/>
      <c r="AM43" s="87"/>
      <c r="AN43" s="87"/>
      <c r="AO43" s="88"/>
      <c r="AP43" s="86" t="s">
        <v>205</v>
      </c>
      <c r="AQ43" s="87"/>
      <c r="AR43" s="87"/>
      <c r="AS43" s="87"/>
      <c r="AT43" s="88"/>
      <c r="AU43" s="86">
        <v>115000</v>
      </c>
      <c r="AV43" s="87"/>
      <c r="AW43" s="87"/>
      <c r="AX43" s="87"/>
      <c r="AY43" s="88"/>
      <c r="AZ43" s="86">
        <v>0</v>
      </c>
      <c r="BA43" s="87"/>
      <c r="BB43" s="88"/>
      <c r="BC43" s="86">
        <f>IF(ISNUMBER(AP43),AP43,0)+IF(ISNUMBER(AU43),AU43,0)</f>
        <v>115000</v>
      </c>
      <c r="BD43" s="87"/>
      <c r="BE43" s="87"/>
      <c r="BF43" s="87"/>
      <c r="BG43" s="88"/>
    </row>
    <row r="44" spans="1:59" s="6" customFormat="1" ht="12.75" customHeight="1">
      <c r="A44" s="105"/>
      <c r="B44" s="106"/>
      <c r="C44" s="106"/>
      <c r="D44" s="107"/>
      <c r="E44" s="178" t="s">
        <v>162</v>
      </c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5"/>
      <c r="X44" s="151">
        <f>X41</f>
        <v>2648072</v>
      </c>
      <c r="Y44" s="152"/>
      <c r="Z44" s="152"/>
      <c r="AA44" s="152"/>
      <c r="AB44" s="153"/>
      <c r="AC44" s="151">
        <f>AC42</f>
        <v>110000</v>
      </c>
      <c r="AD44" s="152"/>
      <c r="AE44" s="152"/>
      <c r="AF44" s="152"/>
      <c r="AG44" s="153"/>
      <c r="AH44" s="151">
        <v>0</v>
      </c>
      <c r="AI44" s="152"/>
      <c r="AJ44" s="153"/>
      <c r="AK44" s="151">
        <f>IF(ISNUMBER(X44),X44,0)+IF(ISNUMBER(AC44),AC44,0)</f>
        <v>2758072</v>
      </c>
      <c r="AL44" s="152"/>
      <c r="AM44" s="152"/>
      <c r="AN44" s="152"/>
      <c r="AO44" s="153"/>
      <c r="AP44" s="151">
        <f>AP41</f>
        <v>2833437</v>
      </c>
      <c r="AQ44" s="152"/>
      <c r="AR44" s="152"/>
      <c r="AS44" s="152"/>
      <c r="AT44" s="153"/>
      <c r="AU44" s="151">
        <f>AU42</f>
        <v>115000</v>
      </c>
      <c r="AV44" s="152"/>
      <c r="AW44" s="152"/>
      <c r="AX44" s="152"/>
      <c r="AY44" s="153"/>
      <c r="AZ44" s="151">
        <v>0</v>
      </c>
      <c r="BA44" s="152"/>
      <c r="BB44" s="153"/>
      <c r="BC44" s="151">
        <f>IF(ISNUMBER(AP44),AP44,0)+IF(ISNUMBER(AU44),AU44,0)</f>
        <v>2948437</v>
      </c>
      <c r="BD44" s="152"/>
      <c r="BE44" s="152"/>
      <c r="BF44" s="152"/>
      <c r="BG44" s="153"/>
    </row>
    <row r="46" spans="1:78" s="4" customFormat="1" ht="14.25" customHeight="1">
      <c r="A46" s="108" t="s">
        <v>132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"/>
    </row>
    <row r="47" spans="1:77" ht="14.25" customHeight="1">
      <c r="A47" s="108" t="s">
        <v>273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</row>
    <row r="48" spans="1:77" ht="15" customHeight="1">
      <c r="A48" s="73" t="s">
        <v>201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</row>
    <row r="49" spans="1:77" ht="22.5" customHeight="1">
      <c r="A49" s="134" t="s">
        <v>133</v>
      </c>
      <c r="B49" s="135"/>
      <c r="C49" s="135"/>
      <c r="D49" s="136"/>
      <c r="E49" s="116" t="s">
        <v>20</v>
      </c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8"/>
      <c r="X49" s="129" t="s">
        <v>261</v>
      </c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 t="s">
        <v>262</v>
      </c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 t="s">
        <v>263</v>
      </c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</row>
    <row r="50" spans="1:77" ht="51" customHeight="1">
      <c r="A50" s="137"/>
      <c r="B50" s="138"/>
      <c r="C50" s="138"/>
      <c r="D50" s="139"/>
      <c r="E50" s="119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1"/>
      <c r="X50" s="129" t="s">
        <v>5</v>
      </c>
      <c r="Y50" s="129"/>
      <c r="Z50" s="129"/>
      <c r="AA50" s="129"/>
      <c r="AB50" s="129"/>
      <c r="AC50" s="129" t="s">
        <v>4</v>
      </c>
      <c r="AD50" s="129"/>
      <c r="AE50" s="129"/>
      <c r="AF50" s="129"/>
      <c r="AG50" s="129"/>
      <c r="AH50" s="131" t="s">
        <v>131</v>
      </c>
      <c r="AI50" s="132"/>
      <c r="AJ50" s="133"/>
      <c r="AK50" s="129" t="s">
        <v>6</v>
      </c>
      <c r="AL50" s="129"/>
      <c r="AM50" s="129"/>
      <c r="AN50" s="129"/>
      <c r="AO50" s="129"/>
      <c r="AP50" s="129" t="s">
        <v>5</v>
      </c>
      <c r="AQ50" s="129"/>
      <c r="AR50" s="129"/>
      <c r="AS50" s="129"/>
      <c r="AT50" s="129"/>
      <c r="AU50" s="129" t="s">
        <v>4</v>
      </c>
      <c r="AV50" s="129"/>
      <c r="AW50" s="129"/>
      <c r="AX50" s="129"/>
      <c r="AY50" s="129"/>
      <c r="AZ50" s="131" t="s">
        <v>131</v>
      </c>
      <c r="BA50" s="132"/>
      <c r="BB50" s="133"/>
      <c r="BC50" s="129" t="s">
        <v>108</v>
      </c>
      <c r="BD50" s="129"/>
      <c r="BE50" s="129"/>
      <c r="BF50" s="129"/>
      <c r="BG50" s="129"/>
      <c r="BH50" s="129" t="s">
        <v>5</v>
      </c>
      <c r="BI50" s="129"/>
      <c r="BJ50" s="129"/>
      <c r="BK50" s="129"/>
      <c r="BL50" s="129"/>
      <c r="BM50" s="129" t="s">
        <v>4</v>
      </c>
      <c r="BN50" s="129"/>
      <c r="BO50" s="129"/>
      <c r="BP50" s="129"/>
      <c r="BQ50" s="129"/>
      <c r="BR50" s="131" t="s">
        <v>131</v>
      </c>
      <c r="BS50" s="132"/>
      <c r="BT50" s="133"/>
      <c r="BU50" s="129" t="s">
        <v>109</v>
      </c>
      <c r="BV50" s="129"/>
      <c r="BW50" s="129"/>
      <c r="BX50" s="129"/>
      <c r="BY50" s="129"/>
    </row>
    <row r="51" spans="1:77" ht="15" customHeight="1">
      <c r="A51" s="123">
        <v>1</v>
      </c>
      <c r="B51" s="124"/>
      <c r="C51" s="124"/>
      <c r="D51" s="125"/>
      <c r="E51" s="123">
        <v>2</v>
      </c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5"/>
      <c r="X51" s="129">
        <v>3</v>
      </c>
      <c r="Y51" s="129"/>
      <c r="Z51" s="129"/>
      <c r="AA51" s="129"/>
      <c r="AB51" s="129"/>
      <c r="AC51" s="129">
        <v>4</v>
      </c>
      <c r="AD51" s="129"/>
      <c r="AE51" s="129"/>
      <c r="AF51" s="129"/>
      <c r="AG51" s="129"/>
      <c r="AH51" s="123">
        <v>5</v>
      </c>
      <c r="AI51" s="124"/>
      <c r="AJ51" s="125"/>
      <c r="AK51" s="129">
        <v>6</v>
      </c>
      <c r="AL51" s="129"/>
      <c r="AM51" s="129"/>
      <c r="AN51" s="129"/>
      <c r="AO51" s="129"/>
      <c r="AP51" s="129">
        <v>7</v>
      </c>
      <c r="AQ51" s="129"/>
      <c r="AR51" s="129"/>
      <c r="AS51" s="129"/>
      <c r="AT51" s="129"/>
      <c r="AU51" s="129">
        <v>8</v>
      </c>
      <c r="AV51" s="129"/>
      <c r="AW51" s="129"/>
      <c r="AX51" s="129"/>
      <c r="AY51" s="129"/>
      <c r="AZ51" s="123">
        <v>9</v>
      </c>
      <c r="BA51" s="124"/>
      <c r="BB51" s="125"/>
      <c r="BC51" s="129">
        <v>10</v>
      </c>
      <c r="BD51" s="129"/>
      <c r="BE51" s="129"/>
      <c r="BF51" s="129"/>
      <c r="BG51" s="129"/>
      <c r="BH51" s="129">
        <v>11</v>
      </c>
      <c r="BI51" s="129"/>
      <c r="BJ51" s="129"/>
      <c r="BK51" s="129"/>
      <c r="BL51" s="129"/>
      <c r="BM51" s="129">
        <v>12</v>
      </c>
      <c r="BN51" s="129"/>
      <c r="BO51" s="129"/>
      <c r="BP51" s="129"/>
      <c r="BQ51" s="129"/>
      <c r="BR51" s="123">
        <v>13</v>
      </c>
      <c r="BS51" s="124"/>
      <c r="BT51" s="125"/>
      <c r="BU51" s="129">
        <v>14</v>
      </c>
      <c r="BV51" s="129"/>
      <c r="BW51" s="129"/>
      <c r="BX51" s="129"/>
      <c r="BY51" s="129"/>
    </row>
    <row r="52" spans="1:79" s="1" customFormat="1" ht="12.75" customHeight="1" hidden="1">
      <c r="A52" s="98" t="s">
        <v>76</v>
      </c>
      <c r="B52" s="126"/>
      <c r="C52" s="126"/>
      <c r="D52" s="127"/>
      <c r="E52" s="98" t="s">
        <v>69</v>
      </c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7"/>
      <c r="X52" s="130" t="s">
        <v>77</v>
      </c>
      <c r="Y52" s="130"/>
      <c r="Z52" s="130"/>
      <c r="AA52" s="130"/>
      <c r="AB52" s="130"/>
      <c r="AC52" s="130" t="s">
        <v>78</v>
      </c>
      <c r="AD52" s="130"/>
      <c r="AE52" s="130"/>
      <c r="AF52" s="130"/>
      <c r="AG52" s="130"/>
      <c r="AH52" s="98" t="s">
        <v>103</v>
      </c>
      <c r="AI52" s="126"/>
      <c r="AJ52" s="127"/>
      <c r="AK52" s="96" t="s">
        <v>111</v>
      </c>
      <c r="AL52" s="96"/>
      <c r="AM52" s="96"/>
      <c r="AN52" s="96"/>
      <c r="AO52" s="96"/>
      <c r="AP52" s="130" t="s">
        <v>79</v>
      </c>
      <c r="AQ52" s="130"/>
      <c r="AR52" s="130"/>
      <c r="AS52" s="130"/>
      <c r="AT52" s="130"/>
      <c r="AU52" s="130" t="s">
        <v>80</v>
      </c>
      <c r="AV52" s="130"/>
      <c r="AW52" s="130"/>
      <c r="AX52" s="130"/>
      <c r="AY52" s="130"/>
      <c r="AZ52" s="98" t="s">
        <v>104</v>
      </c>
      <c r="BA52" s="126"/>
      <c r="BB52" s="127"/>
      <c r="BC52" s="96" t="s">
        <v>111</v>
      </c>
      <c r="BD52" s="96"/>
      <c r="BE52" s="96"/>
      <c r="BF52" s="96"/>
      <c r="BG52" s="96"/>
      <c r="BH52" s="130" t="s">
        <v>70</v>
      </c>
      <c r="BI52" s="130"/>
      <c r="BJ52" s="130"/>
      <c r="BK52" s="130"/>
      <c r="BL52" s="130"/>
      <c r="BM52" s="130" t="s">
        <v>71</v>
      </c>
      <c r="BN52" s="130"/>
      <c r="BO52" s="130"/>
      <c r="BP52" s="130"/>
      <c r="BQ52" s="130"/>
      <c r="BR52" s="98" t="s">
        <v>105</v>
      </c>
      <c r="BS52" s="126"/>
      <c r="BT52" s="127"/>
      <c r="BU52" s="96" t="s">
        <v>111</v>
      </c>
      <c r="BV52" s="96"/>
      <c r="BW52" s="96"/>
      <c r="BX52" s="96"/>
      <c r="BY52" s="96"/>
      <c r="CA52" t="s">
        <v>32</v>
      </c>
    </row>
    <row r="53" spans="1:79" s="5" customFormat="1" ht="12.75" customHeight="1">
      <c r="A53" s="98">
        <v>2111</v>
      </c>
      <c r="B53" s="126"/>
      <c r="C53" s="126"/>
      <c r="D53" s="127"/>
      <c r="E53" s="89" t="s">
        <v>206</v>
      </c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1"/>
      <c r="X53" s="86">
        <v>1712926.49</v>
      </c>
      <c r="Y53" s="87"/>
      <c r="Z53" s="87"/>
      <c r="AA53" s="87"/>
      <c r="AB53" s="88"/>
      <c r="AC53" s="86">
        <v>0</v>
      </c>
      <c r="AD53" s="87"/>
      <c r="AE53" s="87"/>
      <c r="AF53" s="87"/>
      <c r="AG53" s="88"/>
      <c r="AH53" s="86">
        <v>0</v>
      </c>
      <c r="AI53" s="87"/>
      <c r="AJ53" s="88"/>
      <c r="AK53" s="140">
        <f aca="true" t="shared" si="0" ref="AK53:AK63">IF(ISNUMBER(X53),X53,0)+IF(ISNUMBER(AC53),AC53,0)</f>
        <v>1712926.49</v>
      </c>
      <c r="AL53" s="140"/>
      <c r="AM53" s="140"/>
      <c r="AN53" s="140"/>
      <c r="AO53" s="140"/>
      <c r="AP53" s="140">
        <v>1821330</v>
      </c>
      <c r="AQ53" s="140"/>
      <c r="AR53" s="140"/>
      <c r="AS53" s="140"/>
      <c r="AT53" s="140"/>
      <c r="AU53" s="140">
        <v>0</v>
      </c>
      <c r="AV53" s="140"/>
      <c r="AW53" s="140"/>
      <c r="AX53" s="140"/>
      <c r="AY53" s="140"/>
      <c r="AZ53" s="86">
        <v>0</v>
      </c>
      <c r="BA53" s="87"/>
      <c r="BB53" s="88"/>
      <c r="BC53" s="140">
        <f aca="true" t="shared" si="1" ref="BC53:BC63">IF(ISNUMBER(AP53),AP53,0)+IF(ISNUMBER(AU53),AU53,0)</f>
        <v>1821330</v>
      </c>
      <c r="BD53" s="140"/>
      <c r="BE53" s="140"/>
      <c r="BF53" s="140"/>
      <c r="BG53" s="140"/>
      <c r="BH53" s="140">
        <v>1988462</v>
      </c>
      <c r="BI53" s="140"/>
      <c r="BJ53" s="140"/>
      <c r="BK53" s="140"/>
      <c r="BL53" s="140"/>
      <c r="BM53" s="140">
        <v>0</v>
      </c>
      <c r="BN53" s="140"/>
      <c r="BO53" s="140"/>
      <c r="BP53" s="140"/>
      <c r="BQ53" s="140"/>
      <c r="BR53" s="86">
        <v>0</v>
      </c>
      <c r="BS53" s="87"/>
      <c r="BT53" s="88"/>
      <c r="BU53" s="140">
        <f aca="true" t="shared" si="2" ref="BU53:BU61">IF(ISNUMBER(BH53),BH53,0)+IF(ISNUMBER(BM53),BM53,0)</f>
        <v>1988462</v>
      </c>
      <c r="BV53" s="140"/>
      <c r="BW53" s="140"/>
      <c r="BX53" s="140"/>
      <c r="BY53" s="140"/>
      <c r="CA53" s="5" t="s">
        <v>33</v>
      </c>
    </row>
    <row r="54" spans="1:77" s="5" customFormat="1" ht="12.75" customHeight="1">
      <c r="A54" s="98">
        <v>2120</v>
      </c>
      <c r="B54" s="126"/>
      <c r="C54" s="126"/>
      <c r="D54" s="127"/>
      <c r="E54" s="89" t="s">
        <v>207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1"/>
      <c r="X54" s="86">
        <v>315477.12</v>
      </c>
      <c r="Y54" s="87"/>
      <c r="Z54" s="87"/>
      <c r="AA54" s="87"/>
      <c r="AB54" s="88"/>
      <c r="AC54" s="86">
        <v>0</v>
      </c>
      <c r="AD54" s="87"/>
      <c r="AE54" s="87"/>
      <c r="AF54" s="87"/>
      <c r="AG54" s="88"/>
      <c r="AH54" s="86">
        <v>0</v>
      </c>
      <c r="AI54" s="87"/>
      <c r="AJ54" s="88"/>
      <c r="AK54" s="140">
        <f t="shared" si="0"/>
        <v>315477.12</v>
      </c>
      <c r="AL54" s="140"/>
      <c r="AM54" s="140"/>
      <c r="AN54" s="140"/>
      <c r="AO54" s="140"/>
      <c r="AP54" s="140">
        <v>393553</v>
      </c>
      <c r="AQ54" s="140"/>
      <c r="AR54" s="140"/>
      <c r="AS54" s="140"/>
      <c r="AT54" s="140"/>
      <c r="AU54" s="140">
        <v>0</v>
      </c>
      <c r="AV54" s="140"/>
      <c r="AW54" s="140"/>
      <c r="AX54" s="140"/>
      <c r="AY54" s="140"/>
      <c r="AZ54" s="86">
        <v>0</v>
      </c>
      <c r="BA54" s="87"/>
      <c r="BB54" s="88"/>
      <c r="BC54" s="140">
        <f t="shared" si="1"/>
        <v>393553</v>
      </c>
      <c r="BD54" s="140"/>
      <c r="BE54" s="140"/>
      <c r="BF54" s="140"/>
      <c r="BG54" s="140"/>
      <c r="BH54" s="140">
        <v>437462</v>
      </c>
      <c r="BI54" s="140"/>
      <c r="BJ54" s="140"/>
      <c r="BK54" s="140"/>
      <c r="BL54" s="140"/>
      <c r="BM54" s="140">
        <v>0</v>
      </c>
      <c r="BN54" s="140"/>
      <c r="BO54" s="140"/>
      <c r="BP54" s="140"/>
      <c r="BQ54" s="140"/>
      <c r="BR54" s="86">
        <v>0</v>
      </c>
      <c r="BS54" s="87"/>
      <c r="BT54" s="88"/>
      <c r="BU54" s="140">
        <f t="shared" si="2"/>
        <v>437462</v>
      </c>
      <c r="BV54" s="140"/>
      <c r="BW54" s="140"/>
      <c r="BX54" s="140"/>
      <c r="BY54" s="140"/>
    </row>
    <row r="55" spans="1:77" s="5" customFormat="1" ht="12.75" customHeight="1">
      <c r="A55" s="98">
        <v>2210</v>
      </c>
      <c r="B55" s="126"/>
      <c r="C55" s="126"/>
      <c r="D55" s="127"/>
      <c r="E55" s="89" t="s">
        <v>208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1"/>
      <c r="X55" s="86">
        <v>13695</v>
      </c>
      <c r="Y55" s="87"/>
      <c r="Z55" s="87"/>
      <c r="AA55" s="87"/>
      <c r="AB55" s="88"/>
      <c r="AC55" s="86">
        <v>52596</v>
      </c>
      <c r="AD55" s="87"/>
      <c r="AE55" s="87"/>
      <c r="AF55" s="87"/>
      <c r="AG55" s="88"/>
      <c r="AH55" s="86">
        <v>0</v>
      </c>
      <c r="AI55" s="87"/>
      <c r="AJ55" s="88"/>
      <c r="AK55" s="140">
        <f t="shared" si="0"/>
        <v>66291</v>
      </c>
      <c r="AL55" s="140"/>
      <c r="AM55" s="140"/>
      <c r="AN55" s="140"/>
      <c r="AO55" s="140"/>
      <c r="AP55" s="140">
        <v>23000</v>
      </c>
      <c r="AQ55" s="140"/>
      <c r="AR55" s="140"/>
      <c r="AS55" s="140"/>
      <c r="AT55" s="140"/>
      <c r="AU55" s="140">
        <v>57300</v>
      </c>
      <c r="AV55" s="140"/>
      <c r="AW55" s="140"/>
      <c r="AX55" s="140"/>
      <c r="AY55" s="140"/>
      <c r="AZ55" s="86">
        <v>0</v>
      </c>
      <c r="BA55" s="87"/>
      <c r="BB55" s="88"/>
      <c r="BC55" s="140">
        <f t="shared" si="1"/>
        <v>80300</v>
      </c>
      <c r="BD55" s="140"/>
      <c r="BE55" s="140"/>
      <c r="BF55" s="140"/>
      <c r="BG55" s="140"/>
      <c r="BH55" s="140">
        <v>15505</v>
      </c>
      <c r="BI55" s="140"/>
      <c r="BJ55" s="140"/>
      <c r="BK55" s="140"/>
      <c r="BL55" s="140"/>
      <c r="BM55" s="140">
        <v>104000</v>
      </c>
      <c r="BN55" s="140"/>
      <c r="BO55" s="140"/>
      <c r="BP55" s="140"/>
      <c r="BQ55" s="140"/>
      <c r="BR55" s="86">
        <v>0</v>
      </c>
      <c r="BS55" s="87"/>
      <c r="BT55" s="88"/>
      <c r="BU55" s="140">
        <f t="shared" si="2"/>
        <v>119505</v>
      </c>
      <c r="BV55" s="140"/>
      <c r="BW55" s="140"/>
      <c r="BX55" s="140"/>
      <c r="BY55" s="140"/>
    </row>
    <row r="56" spans="1:77" s="5" customFormat="1" ht="12.75" customHeight="1">
      <c r="A56" s="98">
        <v>2240</v>
      </c>
      <c r="B56" s="126"/>
      <c r="C56" s="126"/>
      <c r="D56" s="127"/>
      <c r="E56" s="89" t="s">
        <v>209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1"/>
      <c r="X56" s="86">
        <v>113179.07</v>
      </c>
      <c r="Y56" s="87"/>
      <c r="Z56" s="87"/>
      <c r="AA56" s="87"/>
      <c r="AB56" s="88"/>
      <c r="AC56" s="86">
        <v>49411</v>
      </c>
      <c r="AD56" s="87"/>
      <c r="AE56" s="87"/>
      <c r="AF56" s="87"/>
      <c r="AG56" s="88"/>
      <c r="AH56" s="86">
        <v>0</v>
      </c>
      <c r="AI56" s="87"/>
      <c r="AJ56" s="88"/>
      <c r="AK56" s="140">
        <f t="shared" si="0"/>
        <v>162590.07</v>
      </c>
      <c r="AL56" s="140"/>
      <c r="AM56" s="140"/>
      <c r="AN56" s="140"/>
      <c r="AO56" s="140"/>
      <c r="AP56" s="140">
        <v>14942</v>
      </c>
      <c r="AQ56" s="140"/>
      <c r="AR56" s="140"/>
      <c r="AS56" s="140"/>
      <c r="AT56" s="140"/>
      <c r="AU56" s="140">
        <v>0</v>
      </c>
      <c r="AV56" s="140"/>
      <c r="AW56" s="140"/>
      <c r="AX56" s="140"/>
      <c r="AY56" s="140"/>
      <c r="AZ56" s="86">
        <v>0</v>
      </c>
      <c r="BA56" s="87"/>
      <c r="BB56" s="88"/>
      <c r="BC56" s="140">
        <f t="shared" si="1"/>
        <v>14942</v>
      </c>
      <c r="BD56" s="140"/>
      <c r="BE56" s="140"/>
      <c r="BF56" s="140"/>
      <c r="BG56" s="140"/>
      <c r="BH56" s="140">
        <v>20284</v>
      </c>
      <c r="BI56" s="140"/>
      <c r="BJ56" s="140"/>
      <c r="BK56" s="140"/>
      <c r="BL56" s="140"/>
      <c r="BM56" s="140">
        <v>0</v>
      </c>
      <c r="BN56" s="140"/>
      <c r="BO56" s="140"/>
      <c r="BP56" s="140"/>
      <c r="BQ56" s="140"/>
      <c r="BR56" s="86">
        <v>0</v>
      </c>
      <c r="BS56" s="87"/>
      <c r="BT56" s="88"/>
      <c r="BU56" s="140">
        <f t="shared" si="2"/>
        <v>20284</v>
      </c>
      <c r="BV56" s="140"/>
      <c r="BW56" s="140"/>
      <c r="BX56" s="140"/>
      <c r="BY56" s="140"/>
    </row>
    <row r="57" spans="1:77" s="5" customFormat="1" ht="12.75" customHeight="1">
      <c r="A57" s="98">
        <v>2250</v>
      </c>
      <c r="B57" s="99"/>
      <c r="C57" s="99"/>
      <c r="D57" s="100"/>
      <c r="E57" s="89" t="s">
        <v>237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2"/>
      <c r="X57" s="86">
        <v>0</v>
      </c>
      <c r="Y57" s="87"/>
      <c r="Z57" s="87"/>
      <c r="AA57" s="87"/>
      <c r="AB57" s="88"/>
      <c r="AC57" s="86">
        <v>0</v>
      </c>
      <c r="AD57" s="87"/>
      <c r="AE57" s="87"/>
      <c r="AF57" s="87"/>
      <c r="AG57" s="88"/>
      <c r="AH57" s="86">
        <v>0</v>
      </c>
      <c r="AI57" s="87"/>
      <c r="AJ57" s="88"/>
      <c r="AK57" s="86">
        <f>IF(ISNUMBER(X57),X57,0)+IF(ISNUMBER(AC57),AC57,0)</f>
        <v>0</v>
      </c>
      <c r="AL57" s="87"/>
      <c r="AM57" s="87"/>
      <c r="AN57" s="87"/>
      <c r="AO57" s="88"/>
      <c r="AP57" s="86">
        <v>1500</v>
      </c>
      <c r="AQ57" s="87"/>
      <c r="AR57" s="87"/>
      <c r="AS57" s="87"/>
      <c r="AT57" s="88"/>
      <c r="AU57" s="86">
        <v>0</v>
      </c>
      <c r="AV57" s="87"/>
      <c r="AW57" s="87"/>
      <c r="AX57" s="87"/>
      <c r="AY57" s="88"/>
      <c r="AZ57" s="86">
        <v>0</v>
      </c>
      <c r="BA57" s="87"/>
      <c r="BB57" s="88"/>
      <c r="BC57" s="86">
        <f>IF(ISNUMBER(AP57),AP57,0)+IF(ISNUMBER(AU57),AU57,0)</f>
        <v>1500</v>
      </c>
      <c r="BD57" s="87"/>
      <c r="BE57" s="87"/>
      <c r="BF57" s="87"/>
      <c r="BG57" s="88"/>
      <c r="BH57" s="86">
        <v>1500</v>
      </c>
      <c r="BI57" s="87"/>
      <c r="BJ57" s="87"/>
      <c r="BK57" s="87"/>
      <c r="BL57" s="88"/>
      <c r="BM57" s="86">
        <v>0</v>
      </c>
      <c r="BN57" s="87"/>
      <c r="BO57" s="87"/>
      <c r="BP57" s="87"/>
      <c r="BQ57" s="88"/>
      <c r="BR57" s="86">
        <v>0</v>
      </c>
      <c r="BS57" s="87"/>
      <c r="BT57" s="88"/>
      <c r="BU57" s="86">
        <v>1500</v>
      </c>
      <c r="BV57" s="87"/>
      <c r="BW57" s="87"/>
      <c r="BX57" s="87"/>
      <c r="BY57" s="88"/>
    </row>
    <row r="58" spans="1:77" s="5" customFormat="1" ht="12.75" customHeight="1">
      <c r="A58" s="98">
        <v>2271</v>
      </c>
      <c r="B58" s="126"/>
      <c r="C58" s="126"/>
      <c r="D58" s="127"/>
      <c r="E58" s="89" t="s">
        <v>210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1"/>
      <c r="X58" s="86">
        <v>2112.64</v>
      </c>
      <c r="Y58" s="87"/>
      <c r="Z58" s="87"/>
      <c r="AA58" s="87"/>
      <c r="AB58" s="88"/>
      <c r="AC58" s="86">
        <v>0</v>
      </c>
      <c r="AD58" s="87"/>
      <c r="AE58" s="87"/>
      <c r="AF58" s="87"/>
      <c r="AG58" s="88"/>
      <c r="AH58" s="86">
        <v>0</v>
      </c>
      <c r="AI58" s="87"/>
      <c r="AJ58" s="88"/>
      <c r="AK58" s="140">
        <f t="shared" si="0"/>
        <v>2112.64</v>
      </c>
      <c r="AL58" s="140"/>
      <c r="AM58" s="140"/>
      <c r="AN58" s="140"/>
      <c r="AO58" s="140"/>
      <c r="AP58" s="140">
        <v>2791.74</v>
      </c>
      <c r="AQ58" s="140"/>
      <c r="AR58" s="140"/>
      <c r="AS58" s="140"/>
      <c r="AT58" s="140"/>
      <c r="AU58" s="140">
        <v>0</v>
      </c>
      <c r="AV58" s="140"/>
      <c r="AW58" s="140"/>
      <c r="AX58" s="140"/>
      <c r="AY58" s="140"/>
      <c r="AZ58" s="86">
        <v>0</v>
      </c>
      <c r="BA58" s="87"/>
      <c r="BB58" s="88"/>
      <c r="BC58" s="140">
        <f t="shared" si="1"/>
        <v>2791.74</v>
      </c>
      <c r="BD58" s="140"/>
      <c r="BE58" s="140"/>
      <c r="BF58" s="140"/>
      <c r="BG58" s="140"/>
      <c r="BH58" s="140">
        <v>3352</v>
      </c>
      <c r="BI58" s="140"/>
      <c r="BJ58" s="140"/>
      <c r="BK58" s="140"/>
      <c r="BL58" s="140"/>
      <c r="BM58" s="140">
        <v>0</v>
      </c>
      <c r="BN58" s="140"/>
      <c r="BO58" s="140"/>
      <c r="BP58" s="140"/>
      <c r="BQ58" s="140"/>
      <c r="BR58" s="86">
        <v>0</v>
      </c>
      <c r="BS58" s="87"/>
      <c r="BT58" s="88"/>
      <c r="BU58" s="140">
        <f t="shared" si="2"/>
        <v>3352</v>
      </c>
      <c r="BV58" s="140"/>
      <c r="BW58" s="140"/>
      <c r="BX58" s="140"/>
      <c r="BY58" s="140"/>
    </row>
    <row r="59" spans="1:77" s="5" customFormat="1" ht="12.75" customHeight="1">
      <c r="A59" s="98">
        <v>2272</v>
      </c>
      <c r="B59" s="126"/>
      <c r="C59" s="126"/>
      <c r="D59" s="127"/>
      <c r="E59" s="89" t="s">
        <v>211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1"/>
      <c r="X59" s="86">
        <v>1071.75</v>
      </c>
      <c r="Y59" s="87"/>
      <c r="Z59" s="87"/>
      <c r="AA59" s="87"/>
      <c r="AB59" s="88"/>
      <c r="AC59" s="86">
        <v>0</v>
      </c>
      <c r="AD59" s="87"/>
      <c r="AE59" s="87"/>
      <c r="AF59" s="87"/>
      <c r="AG59" s="88"/>
      <c r="AH59" s="86">
        <v>0</v>
      </c>
      <c r="AI59" s="87"/>
      <c r="AJ59" s="88"/>
      <c r="AK59" s="140">
        <f t="shared" si="0"/>
        <v>1071.75</v>
      </c>
      <c r="AL59" s="140"/>
      <c r="AM59" s="140"/>
      <c r="AN59" s="140"/>
      <c r="AO59" s="140"/>
      <c r="AP59" s="140">
        <v>1453.26</v>
      </c>
      <c r="AQ59" s="140"/>
      <c r="AR59" s="140"/>
      <c r="AS59" s="140"/>
      <c r="AT59" s="140"/>
      <c r="AU59" s="140">
        <v>0</v>
      </c>
      <c r="AV59" s="140"/>
      <c r="AW59" s="140"/>
      <c r="AX59" s="140"/>
      <c r="AY59" s="140"/>
      <c r="AZ59" s="86">
        <v>0</v>
      </c>
      <c r="BA59" s="87"/>
      <c r="BB59" s="88"/>
      <c r="BC59" s="140">
        <f t="shared" si="1"/>
        <v>1453.26</v>
      </c>
      <c r="BD59" s="140"/>
      <c r="BE59" s="140"/>
      <c r="BF59" s="140"/>
      <c r="BG59" s="140"/>
      <c r="BH59" s="140">
        <v>1512</v>
      </c>
      <c r="BI59" s="140"/>
      <c r="BJ59" s="140"/>
      <c r="BK59" s="140"/>
      <c r="BL59" s="140"/>
      <c r="BM59" s="140">
        <v>0</v>
      </c>
      <c r="BN59" s="140"/>
      <c r="BO59" s="140"/>
      <c r="BP59" s="140"/>
      <c r="BQ59" s="140"/>
      <c r="BR59" s="86">
        <v>0</v>
      </c>
      <c r="BS59" s="87"/>
      <c r="BT59" s="88"/>
      <c r="BU59" s="140">
        <f t="shared" si="2"/>
        <v>1512</v>
      </c>
      <c r="BV59" s="140"/>
      <c r="BW59" s="140"/>
      <c r="BX59" s="140"/>
      <c r="BY59" s="140"/>
    </row>
    <row r="60" spans="1:77" s="5" customFormat="1" ht="12.75" customHeight="1">
      <c r="A60" s="98">
        <v>2273</v>
      </c>
      <c r="B60" s="126"/>
      <c r="C60" s="126"/>
      <c r="D60" s="127"/>
      <c r="E60" s="89" t="s">
        <v>212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1"/>
      <c r="X60" s="86">
        <v>6094.59</v>
      </c>
      <c r="Y60" s="87"/>
      <c r="Z60" s="87"/>
      <c r="AA60" s="87"/>
      <c r="AB60" s="88"/>
      <c r="AC60" s="86">
        <v>0</v>
      </c>
      <c r="AD60" s="87"/>
      <c r="AE60" s="87"/>
      <c r="AF60" s="87"/>
      <c r="AG60" s="88"/>
      <c r="AH60" s="86">
        <v>0</v>
      </c>
      <c r="AI60" s="87"/>
      <c r="AJ60" s="88"/>
      <c r="AK60" s="140">
        <f t="shared" si="0"/>
        <v>6094.59</v>
      </c>
      <c r="AL60" s="140"/>
      <c r="AM60" s="140"/>
      <c r="AN60" s="140"/>
      <c r="AO60" s="140"/>
      <c r="AP60" s="140">
        <v>6006</v>
      </c>
      <c r="AQ60" s="140"/>
      <c r="AR60" s="140"/>
      <c r="AS60" s="140"/>
      <c r="AT60" s="140"/>
      <c r="AU60" s="140">
        <v>0</v>
      </c>
      <c r="AV60" s="140"/>
      <c r="AW60" s="140"/>
      <c r="AX60" s="140"/>
      <c r="AY60" s="140"/>
      <c r="AZ60" s="86">
        <v>0</v>
      </c>
      <c r="BA60" s="87"/>
      <c r="BB60" s="88"/>
      <c r="BC60" s="140">
        <f t="shared" si="1"/>
        <v>6006</v>
      </c>
      <c r="BD60" s="140"/>
      <c r="BE60" s="140"/>
      <c r="BF60" s="140"/>
      <c r="BG60" s="140"/>
      <c r="BH60" s="140">
        <v>6379</v>
      </c>
      <c r="BI60" s="140"/>
      <c r="BJ60" s="140"/>
      <c r="BK60" s="140"/>
      <c r="BL60" s="140"/>
      <c r="BM60" s="140">
        <v>0</v>
      </c>
      <c r="BN60" s="140"/>
      <c r="BO60" s="140"/>
      <c r="BP60" s="140"/>
      <c r="BQ60" s="140"/>
      <c r="BR60" s="86">
        <v>0</v>
      </c>
      <c r="BS60" s="87"/>
      <c r="BT60" s="88"/>
      <c r="BU60" s="140">
        <f t="shared" si="2"/>
        <v>6379</v>
      </c>
      <c r="BV60" s="140"/>
      <c r="BW60" s="140"/>
      <c r="BX60" s="140"/>
      <c r="BY60" s="140"/>
    </row>
    <row r="61" spans="1:77" s="5" customFormat="1" ht="12.75" customHeight="1">
      <c r="A61" s="98">
        <v>2275</v>
      </c>
      <c r="B61" s="126"/>
      <c r="C61" s="126"/>
      <c r="D61" s="127"/>
      <c r="E61" s="89" t="s">
        <v>213</v>
      </c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1"/>
      <c r="X61" s="86">
        <v>198.86</v>
      </c>
      <c r="Y61" s="87"/>
      <c r="Z61" s="87"/>
      <c r="AA61" s="87"/>
      <c r="AB61" s="88"/>
      <c r="AC61" s="86">
        <v>0</v>
      </c>
      <c r="AD61" s="87"/>
      <c r="AE61" s="87"/>
      <c r="AF61" s="87"/>
      <c r="AG61" s="88"/>
      <c r="AH61" s="86">
        <v>0</v>
      </c>
      <c r="AI61" s="87"/>
      <c r="AJ61" s="88"/>
      <c r="AK61" s="140">
        <f t="shared" si="0"/>
        <v>198.86</v>
      </c>
      <c r="AL61" s="140"/>
      <c r="AM61" s="140"/>
      <c r="AN61" s="140"/>
      <c r="AO61" s="140"/>
      <c r="AP61" s="140">
        <v>369</v>
      </c>
      <c r="AQ61" s="140"/>
      <c r="AR61" s="140"/>
      <c r="AS61" s="140"/>
      <c r="AT61" s="140"/>
      <c r="AU61" s="140">
        <v>0</v>
      </c>
      <c r="AV61" s="140"/>
      <c r="AW61" s="140"/>
      <c r="AX61" s="140"/>
      <c r="AY61" s="140"/>
      <c r="AZ61" s="86">
        <v>0</v>
      </c>
      <c r="BA61" s="87"/>
      <c r="BB61" s="88"/>
      <c r="BC61" s="140">
        <f t="shared" si="1"/>
        <v>369</v>
      </c>
      <c r="BD61" s="140"/>
      <c r="BE61" s="140"/>
      <c r="BF61" s="140"/>
      <c r="BG61" s="140"/>
      <c r="BH61" s="140">
        <v>378</v>
      </c>
      <c r="BI61" s="140"/>
      <c r="BJ61" s="140"/>
      <c r="BK61" s="140"/>
      <c r="BL61" s="140"/>
      <c r="BM61" s="140">
        <v>0</v>
      </c>
      <c r="BN61" s="140"/>
      <c r="BO61" s="140"/>
      <c r="BP61" s="140"/>
      <c r="BQ61" s="140"/>
      <c r="BR61" s="86">
        <v>0</v>
      </c>
      <c r="BS61" s="87"/>
      <c r="BT61" s="88"/>
      <c r="BU61" s="140">
        <f t="shared" si="2"/>
        <v>378</v>
      </c>
      <c r="BV61" s="140"/>
      <c r="BW61" s="140"/>
      <c r="BX61" s="140"/>
      <c r="BY61" s="140"/>
    </row>
    <row r="62" spans="1:77" s="5" customFormat="1" ht="12.75" customHeight="1">
      <c r="A62" s="98">
        <v>2800</v>
      </c>
      <c r="B62" s="126"/>
      <c r="C62" s="126"/>
      <c r="D62" s="127"/>
      <c r="E62" s="98" t="s">
        <v>260</v>
      </c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7"/>
      <c r="X62" s="86">
        <v>0</v>
      </c>
      <c r="Y62" s="87"/>
      <c r="Z62" s="87"/>
      <c r="AA62" s="87"/>
      <c r="AB62" s="88"/>
      <c r="AC62" s="86">
        <v>115293</v>
      </c>
      <c r="AD62" s="87"/>
      <c r="AE62" s="87"/>
      <c r="AF62" s="87"/>
      <c r="AG62" s="88"/>
      <c r="AH62" s="86">
        <v>0</v>
      </c>
      <c r="AI62" s="87"/>
      <c r="AJ62" s="88"/>
      <c r="AK62" s="86">
        <f>IF(ISNUMBER(X62),X62,0)+IF(ISNUMBER(AC62),AC62,0)</f>
        <v>115293</v>
      </c>
      <c r="AL62" s="87"/>
      <c r="AM62" s="87"/>
      <c r="AN62" s="87"/>
      <c r="AO62" s="88"/>
      <c r="AP62" s="86">
        <v>0</v>
      </c>
      <c r="AQ62" s="87"/>
      <c r="AR62" s="87"/>
      <c r="AS62" s="87"/>
      <c r="AT62" s="88"/>
      <c r="AU62" s="86">
        <v>0</v>
      </c>
      <c r="AV62" s="87"/>
      <c r="AW62" s="87"/>
      <c r="AX62" s="87"/>
      <c r="AY62" s="88"/>
      <c r="AZ62" s="86">
        <v>0</v>
      </c>
      <c r="BA62" s="87"/>
      <c r="BB62" s="88"/>
      <c r="BC62" s="86">
        <f>IF(ISNUMBER(AP62),AP62,0)+IF(ISNUMBER(AU62),AU62,0)</f>
        <v>0</v>
      </c>
      <c r="BD62" s="87"/>
      <c r="BE62" s="87"/>
      <c r="BF62" s="87"/>
      <c r="BG62" s="88"/>
      <c r="BH62" s="86">
        <v>0</v>
      </c>
      <c r="BI62" s="87"/>
      <c r="BJ62" s="87"/>
      <c r="BK62" s="87"/>
      <c r="BL62" s="88"/>
      <c r="BM62" s="86">
        <v>0</v>
      </c>
      <c r="BN62" s="87"/>
      <c r="BO62" s="87"/>
      <c r="BP62" s="87"/>
      <c r="BQ62" s="88"/>
      <c r="BR62" s="86">
        <v>0</v>
      </c>
      <c r="BS62" s="87"/>
      <c r="BT62" s="88"/>
      <c r="BU62" s="86">
        <f>IF(ISNUMBER(BH62),BH62,0)+IF(ISNUMBER(BM62),BM62,0)</f>
        <v>0</v>
      </c>
      <c r="BV62" s="87"/>
      <c r="BW62" s="87"/>
      <c r="BX62" s="87"/>
      <c r="BY62" s="88"/>
    </row>
    <row r="63" spans="1:77" s="6" customFormat="1" ht="12.75" customHeight="1">
      <c r="A63" s="105"/>
      <c r="B63" s="106"/>
      <c r="C63" s="106"/>
      <c r="D63" s="107"/>
      <c r="E63" s="178" t="s">
        <v>162</v>
      </c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5"/>
      <c r="X63" s="97">
        <f>SUM(X53:X61)</f>
        <v>2164755.5199999996</v>
      </c>
      <c r="Y63" s="97"/>
      <c r="Z63" s="97"/>
      <c r="AA63" s="97"/>
      <c r="AB63" s="97"/>
      <c r="AC63" s="179">
        <f>SUM(AC53:AC62)</f>
        <v>217300</v>
      </c>
      <c r="AD63" s="179"/>
      <c r="AE63" s="179"/>
      <c r="AF63" s="179"/>
      <c r="AG63" s="179"/>
      <c r="AH63" s="151">
        <v>0</v>
      </c>
      <c r="AI63" s="152"/>
      <c r="AJ63" s="153"/>
      <c r="AK63" s="97">
        <f t="shared" si="0"/>
        <v>2382055.5199999996</v>
      </c>
      <c r="AL63" s="97"/>
      <c r="AM63" s="97"/>
      <c r="AN63" s="97"/>
      <c r="AO63" s="97"/>
      <c r="AP63" s="97">
        <f>SUM(AP53:AP62)</f>
        <v>2264945</v>
      </c>
      <c r="AQ63" s="97"/>
      <c r="AR63" s="97"/>
      <c r="AS63" s="97"/>
      <c r="AT63" s="97"/>
      <c r="AU63" s="97">
        <f>SUM(AU53:AU62)</f>
        <v>57300</v>
      </c>
      <c r="AV63" s="97"/>
      <c r="AW63" s="97"/>
      <c r="AX63" s="97"/>
      <c r="AY63" s="97"/>
      <c r="AZ63" s="151">
        <v>0</v>
      </c>
      <c r="BA63" s="152"/>
      <c r="BB63" s="153"/>
      <c r="BC63" s="97">
        <f t="shared" si="1"/>
        <v>2322245</v>
      </c>
      <c r="BD63" s="97"/>
      <c r="BE63" s="97"/>
      <c r="BF63" s="97"/>
      <c r="BG63" s="97"/>
      <c r="BH63" s="97">
        <f>SUM(BH53:BH62)</f>
        <v>2474834</v>
      </c>
      <c r="BI63" s="97"/>
      <c r="BJ63" s="97"/>
      <c r="BK63" s="97"/>
      <c r="BL63" s="97"/>
      <c r="BM63" s="97">
        <f>BM55</f>
        <v>104000</v>
      </c>
      <c r="BN63" s="97"/>
      <c r="BO63" s="97"/>
      <c r="BP63" s="97"/>
      <c r="BQ63" s="97"/>
      <c r="BR63" s="151">
        <v>0</v>
      </c>
      <c r="BS63" s="152"/>
      <c r="BT63" s="153"/>
      <c r="BU63" s="97">
        <f>IF(ISNUMBER(BH63),BH63,0)+IF(ISNUMBER(BM63),BM63,0)</f>
        <v>2578834</v>
      </c>
      <c r="BV63" s="97"/>
      <c r="BW63" s="97"/>
      <c r="BX63" s="97"/>
      <c r="BY63" s="97"/>
    </row>
    <row r="65" spans="1:64" ht="14.25" customHeight="1">
      <c r="A65" s="108" t="s">
        <v>274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</row>
    <row r="66" spans="1:77" ht="15" customHeight="1">
      <c r="A66" s="128" t="s">
        <v>201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</row>
    <row r="67" spans="1:77" ht="22.5" customHeight="1">
      <c r="A67" s="134" t="s">
        <v>134</v>
      </c>
      <c r="B67" s="135"/>
      <c r="C67" s="135"/>
      <c r="D67" s="135"/>
      <c r="E67" s="136"/>
      <c r="F67" s="116" t="s">
        <v>20</v>
      </c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8"/>
      <c r="X67" s="129" t="s">
        <v>261</v>
      </c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 t="s">
        <v>262</v>
      </c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 t="s">
        <v>263</v>
      </c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</row>
    <row r="68" spans="1:77" ht="51.75" customHeight="1">
      <c r="A68" s="137"/>
      <c r="B68" s="138"/>
      <c r="C68" s="138"/>
      <c r="D68" s="138"/>
      <c r="E68" s="139"/>
      <c r="F68" s="119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1"/>
      <c r="X68" s="129" t="s">
        <v>5</v>
      </c>
      <c r="Y68" s="129"/>
      <c r="Z68" s="129"/>
      <c r="AA68" s="129"/>
      <c r="AB68" s="129"/>
      <c r="AC68" s="129" t="s">
        <v>4</v>
      </c>
      <c r="AD68" s="129"/>
      <c r="AE68" s="129"/>
      <c r="AF68" s="129"/>
      <c r="AG68" s="129"/>
      <c r="AH68" s="131" t="s">
        <v>131</v>
      </c>
      <c r="AI68" s="132"/>
      <c r="AJ68" s="133"/>
      <c r="AK68" s="129" t="s">
        <v>6</v>
      </c>
      <c r="AL68" s="129"/>
      <c r="AM68" s="129"/>
      <c r="AN68" s="129"/>
      <c r="AO68" s="129"/>
      <c r="AP68" s="129" t="s">
        <v>5</v>
      </c>
      <c r="AQ68" s="129"/>
      <c r="AR68" s="129"/>
      <c r="AS68" s="129"/>
      <c r="AT68" s="129"/>
      <c r="AU68" s="129" t="s">
        <v>4</v>
      </c>
      <c r="AV68" s="129"/>
      <c r="AW68" s="129"/>
      <c r="AX68" s="129"/>
      <c r="AY68" s="129"/>
      <c r="AZ68" s="131" t="s">
        <v>131</v>
      </c>
      <c r="BA68" s="132"/>
      <c r="BB68" s="133"/>
      <c r="BC68" s="129" t="s">
        <v>108</v>
      </c>
      <c r="BD68" s="129"/>
      <c r="BE68" s="129"/>
      <c r="BF68" s="129"/>
      <c r="BG68" s="129"/>
      <c r="BH68" s="129" t="s">
        <v>5</v>
      </c>
      <c r="BI68" s="129"/>
      <c r="BJ68" s="129"/>
      <c r="BK68" s="129"/>
      <c r="BL68" s="129"/>
      <c r="BM68" s="129" t="s">
        <v>4</v>
      </c>
      <c r="BN68" s="129"/>
      <c r="BO68" s="129"/>
      <c r="BP68" s="129"/>
      <c r="BQ68" s="129"/>
      <c r="BR68" s="131" t="s">
        <v>131</v>
      </c>
      <c r="BS68" s="132"/>
      <c r="BT68" s="133"/>
      <c r="BU68" s="129" t="s">
        <v>109</v>
      </c>
      <c r="BV68" s="129"/>
      <c r="BW68" s="129"/>
      <c r="BX68" s="129"/>
      <c r="BY68" s="129"/>
    </row>
    <row r="69" spans="1:77" ht="15" customHeight="1">
      <c r="A69" s="123">
        <v>1</v>
      </c>
      <c r="B69" s="124"/>
      <c r="C69" s="124"/>
      <c r="D69" s="124"/>
      <c r="E69" s="125"/>
      <c r="F69" s="123">
        <v>2</v>
      </c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5"/>
      <c r="X69" s="129">
        <v>3</v>
      </c>
      <c r="Y69" s="129"/>
      <c r="Z69" s="129"/>
      <c r="AA69" s="129"/>
      <c r="AB69" s="129"/>
      <c r="AC69" s="129">
        <v>4</v>
      </c>
      <c r="AD69" s="129"/>
      <c r="AE69" s="129"/>
      <c r="AF69" s="129"/>
      <c r="AG69" s="129"/>
      <c r="AH69" s="123">
        <v>5</v>
      </c>
      <c r="AI69" s="124"/>
      <c r="AJ69" s="125"/>
      <c r="AK69" s="129">
        <v>6</v>
      </c>
      <c r="AL69" s="129"/>
      <c r="AM69" s="129"/>
      <c r="AN69" s="129"/>
      <c r="AO69" s="129"/>
      <c r="AP69" s="129">
        <v>7</v>
      </c>
      <c r="AQ69" s="129"/>
      <c r="AR69" s="129"/>
      <c r="AS69" s="129"/>
      <c r="AT69" s="129"/>
      <c r="AU69" s="129">
        <v>8</v>
      </c>
      <c r="AV69" s="129"/>
      <c r="AW69" s="129"/>
      <c r="AX69" s="129"/>
      <c r="AY69" s="129"/>
      <c r="AZ69" s="123">
        <v>9</v>
      </c>
      <c r="BA69" s="124"/>
      <c r="BB69" s="125"/>
      <c r="BC69" s="129">
        <v>10</v>
      </c>
      <c r="BD69" s="129"/>
      <c r="BE69" s="129"/>
      <c r="BF69" s="129"/>
      <c r="BG69" s="129"/>
      <c r="BH69" s="129">
        <v>11</v>
      </c>
      <c r="BI69" s="129"/>
      <c r="BJ69" s="129"/>
      <c r="BK69" s="129"/>
      <c r="BL69" s="129"/>
      <c r="BM69" s="129">
        <v>12</v>
      </c>
      <c r="BN69" s="129"/>
      <c r="BO69" s="129"/>
      <c r="BP69" s="129"/>
      <c r="BQ69" s="129"/>
      <c r="BR69" s="123">
        <v>13</v>
      </c>
      <c r="BS69" s="124"/>
      <c r="BT69" s="125"/>
      <c r="BU69" s="129">
        <v>14</v>
      </c>
      <c r="BV69" s="129"/>
      <c r="BW69" s="129"/>
      <c r="BX69" s="129"/>
      <c r="BY69" s="129"/>
    </row>
    <row r="70" spans="1:79" s="1" customFormat="1" ht="13.5" customHeight="1" hidden="1">
      <c r="A70" s="98" t="s">
        <v>76</v>
      </c>
      <c r="B70" s="126"/>
      <c r="C70" s="126"/>
      <c r="D70" s="126"/>
      <c r="E70" s="127"/>
      <c r="F70" s="98" t="s">
        <v>69</v>
      </c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7"/>
      <c r="X70" s="130" t="s">
        <v>77</v>
      </c>
      <c r="Y70" s="130"/>
      <c r="Z70" s="130"/>
      <c r="AA70" s="130"/>
      <c r="AB70" s="130"/>
      <c r="AC70" s="130" t="s">
        <v>78</v>
      </c>
      <c r="AD70" s="130"/>
      <c r="AE70" s="130"/>
      <c r="AF70" s="130"/>
      <c r="AG70" s="130"/>
      <c r="AH70" s="98" t="s">
        <v>103</v>
      </c>
      <c r="AI70" s="126"/>
      <c r="AJ70" s="127"/>
      <c r="AK70" s="96" t="s">
        <v>111</v>
      </c>
      <c r="AL70" s="96"/>
      <c r="AM70" s="96"/>
      <c r="AN70" s="96"/>
      <c r="AO70" s="96"/>
      <c r="AP70" s="130" t="s">
        <v>79</v>
      </c>
      <c r="AQ70" s="130"/>
      <c r="AR70" s="130"/>
      <c r="AS70" s="130"/>
      <c r="AT70" s="130"/>
      <c r="AU70" s="130" t="s">
        <v>80</v>
      </c>
      <c r="AV70" s="130"/>
      <c r="AW70" s="130"/>
      <c r="AX70" s="130"/>
      <c r="AY70" s="130"/>
      <c r="AZ70" s="98" t="s">
        <v>104</v>
      </c>
      <c r="BA70" s="126"/>
      <c r="BB70" s="127"/>
      <c r="BC70" s="96" t="s">
        <v>111</v>
      </c>
      <c r="BD70" s="96"/>
      <c r="BE70" s="96"/>
      <c r="BF70" s="96"/>
      <c r="BG70" s="96"/>
      <c r="BH70" s="130" t="s">
        <v>70</v>
      </c>
      <c r="BI70" s="130"/>
      <c r="BJ70" s="130"/>
      <c r="BK70" s="130"/>
      <c r="BL70" s="130"/>
      <c r="BM70" s="130" t="s">
        <v>71</v>
      </c>
      <c r="BN70" s="130"/>
      <c r="BO70" s="130"/>
      <c r="BP70" s="130"/>
      <c r="BQ70" s="130"/>
      <c r="BR70" s="98" t="s">
        <v>105</v>
      </c>
      <c r="BS70" s="126"/>
      <c r="BT70" s="127"/>
      <c r="BU70" s="96" t="s">
        <v>111</v>
      </c>
      <c r="BV70" s="96"/>
      <c r="BW70" s="96"/>
      <c r="BX70" s="96"/>
      <c r="BY70" s="96"/>
      <c r="CA70" t="s">
        <v>34</v>
      </c>
    </row>
    <row r="71" spans="1:79" s="6" customFormat="1" ht="12.75" customHeight="1">
      <c r="A71" s="105"/>
      <c r="B71" s="106"/>
      <c r="C71" s="106"/>
      <c r="D71" s="106"/>
      <c r="E71" s="107"/>
      <c r="F71" s="105" t="s">
        <v>162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151"/>
      <c r="AI71" s="152"/>
      <c r="AJ71" s="153"/>
      <c r="AK71" s="97">
        <f>IF(ISNUMBER(X71),X71,0)+IF(ISNUMBER(AC71),AC71,0)</f>
        <v>0</v>
      </c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151"/>
      <c r="BA71" s="152"/>
      <c r="BB71" s="153"/>
      <c r="BC71" s="97">
        <f>IF(ISNUMBER(AP71),AP71,0)+IF(ISNUMBER(AU71),AU71,0)</f>
        <v>0</v>
      </c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151"/>
      <c r="BS71" s="152"/>
      <c r="BT71" s="153"/>
      <c r="BU71" s="97">
        <f>IF(ISNUMBER(BH71),BH71,0)+IF(ISNUMBER(BM71),BM71,0)</f>
        <v>0</v>
      </c>
      <c r="BV71" s="97"/>
      <c r="BW71" s="97"/>
      <c r="BX71" s="97"/>
      <c r="BY71" s="97"/>
      <c r="CA71" s="6" t="s">
        <v>35</v>
      </c>
    </row>
    <row r="73" spans="1:64" ht="14.25" customHeight="1">
      <c r="A73" s="108" t="s">
        <v>275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</row>
    <row r="74" spans="1:59" ht="15" customHeight="1">
      <c r="A74" s="128" t="s">
        <v>201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</row>
    <row r="75" spans="1:59" ht="22.5" customHeight="1">
      <c r="A75" s="134" t="s">
        <v>133</v>
      </c>
      <c r="B75" s="135"/>
      <c r="C75" s="135"/>
      <c r="D75" s="136"/>
      <c r="E75" s="116" t="s">
        <v>20</v>
      </c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8"/>
      <c r="X75" s="123" t="s">
        <v>203</v>
      </c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5"/>
      <c r="AP75" s="123" t="s">
        <v>264</v>
      </c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5"/>
    </row>
    <row r="76" spans="1:59" ht="48.75" customHeight="1">
      <c r="A76" s="137"/>
      <c r="B76" s="138"/>
      <c r="C76" s="138"/>
      <c r="D76" s="139"/>
      <c r="E76" s="119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1"/>
      <c r="X76" s="123" t="s">
        <v>5</v>
      </c>
      <c r="Y76" s="124"/>
      <c r="Z76" s="124"/>
      <c r="AA76" s="124"/>
      <c r="AB76" s="125"/>
      <c r="AC76" s="123" t="s">
        <v>4</v>
      </c>
      <c r="AD76" s="124"/>
      <c r="AE76" s="124"/>
      <c r="AF76" s="124"/>
      <c r="AG76" s="125"/>
      <c r="AH76" s="131" t="s">
        <v>131</v>
      </c>
      <c r="AI76" s="132"/>
      <c r="AJ76" s="133"/>
      <c r="AK76" s="123" t="s">
        <v>6</v>
      </c>
      <c r="AL76" s="124"/>
      <c r="AM76" s="124"/>
      <c r="AN76" s="124"/>
      <c r="AO76" s="125"/>
      <c r="AP76" s="123" t="s">
        <v>5</v>
      </c>
      <c r="AQ76" s="124"/>
      <c r="AR76" s="124"/>
      <c r="AS76" s="124"/>
      <c r="AT76" s="125"/>
      <c r="AU76" s="123" t="s">
        <v>4</v>
      </c>
      <c r="AV76" s="124"/>
      <c r="AW76" s="124"/>
      <c r="AX76" s="124"/>
      <c r="AY76" s="125"/>
      <c r="AZ76" s="131" t="s">
        <v>131</v>
      </c>
      <c r="BA76" s="132"/>
      <c r="BB76" s="133"/>
      <c r="BC76" s="123" t="s">
        <v>108</v>
      </c>
      <c r="BD76" s="124"/>
      <c r="BE76" s="124"/>
      <c r="BF76" s="124"/>
      <c r="BG76" s="125"/>
    </row>
    <row r="77" spans="1:59" ht="12.75" customHeight="1">
      <c r="A77" s="123">
        <v>1</v>
      </c>
      <c r="B77" s="124"/>
      <c r="C77" s="124"/>
      <c r="D77" s="125"/>
      <c r="E77" s="123">
        <v>2</v>
      </c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5"/>
      <c r="X77" s="123">
        <v>3</v>
      </c>
      <c r="Y77" s="124"/>
      <c r="Z77" s="124"/>
      <c r="AA77" s="124"/>
      <c r="AB77" s="125"/>
      <c r="AC77" s="123">
        <v>4</v>
      </c>
      <c r="AD77" s="124"/>
      <c r="AE77" s="124"/>
      <c r="AF77" s="124"/>
      <c r="AG77" s="125"/>
      <c r="AH77" s="123">
        <v>5</v>
      </c>
      <c r="AI77" s="124"/>
      <c r="AJ77" s="125"/>
      <c r="AK77" s="123">
        <v>6</v>
      </c>
      <c r="AL77" s="124"/>
      <c r="AM77" s="124"/>
      <c r="AN77" s="124"/>
      <c r="AO77" s="125"/>
      <c r="AP77" s="123">
        <v>7</v>
      </c>
      <c r="AQ77" s="124"/>
      <c r="AR77" s="124"/>
      <c r="AS77" s="124"/>
      <c r="AT77" s="125"/>
      <c r="AU77" s="123">
        <v>8</v>
      </c>
      <c r="AV77" s="124"/>
      <c r="AW77" s="124"/>
      <c r="AX77" s="124"/>
      <c r="AY77" s="125"/>
      <c r="AZ77" s="123">
        <v>9</v>
      </c>
      <c r="BA77" s="124"/>
      <c r="BB77" s="125"/>
      <c r="BC77" s="123">
        <v>10</v>
      </c>
      <c r="BD77" s="124"/>
      <c r="BE77" s="124"/>
      <c r="BF77" s="124"/>
      <c r="BG77" s="125"/>
    </row>
    <row r="78" spans="1:79" s="1" customFormat="1" ht="12.75" customHeight="1" hidden="1">
      <c r="A78" s="98" t="s">
        <v>76</v>
      </c>
      <c r="B78" s="126"/>
      <c r="C78" s="126"/>
      <c r="D78" s="127"/>
      <c r="E78" s="98" t="s">
        <v>69</v>
      </c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7"/>
      <c r="X78" s="98" t="s">
        <v>72</v>
      </c>
      <c r="Y78" s="126"/>
      <c r="Z78" s="126"/>
      <c r="AA78" s="126"/>
      <c r="AB78" s="127"/>
      <c r="AC78" s="98" t="s">
        <v>73</v>
      </c>
      <c r="AD78" s="126"/>
      <c r="AE78" s="126"/>
      <c r="AF78" s="126"/>
      <c r="AG78" s="127"/>
      <c r="AH78" s="98" t="s">
        <v>106</v>
      </c>
      <c r="AI78" s="126"/>
      <c r="AJ78" s="127"/>
      <c r="AK78" s="160" t="s">
        <v>111</v>
      </c>
      <c r="AL78" s="161"/>
      <c r="AM78" s="161"/>
      <c r="AN78" s="161"/>
      <c r="AO78" s="162"/>
      <c r="AP78" s="98" t="s">
        <v>74</v>
      </c>
      <c r="AQ78" s="126"/>
      <c r="AR78" s="126"/>
      <c r="AS78" s="126"/>
      <c r="AT78" s="127"/>
      <c r="AU78" s="98" t="s">
        <v>75</v>
      </c>
      <c r="AV78" s="126"/>
      <c r="AW78" s="126"/>
      <c r="AX78" s="126"/>
      <c r="AY78" s="127"/>
      <c r="AZ78" s="98" t="s">
        <v>107</v>
      </c>
      <c r="BA78" s="126"/>
      <c r="BB78" s="127"/>
      <c r="BC78" s="160" t="s">
        <v>111</v>
      </c>
      <c r="BD78" s="161"/>
      <c r="BE78" s="161"/>
      <c r="BF78" s="161"/>
      <c r="BG78" s="162"/>
      <c r="CA78" t="s">
        <v>36</v>
      </c>
    </row>
    <row r="79" spans="1:79" s="5" customFormat="1" ht="12.75" customHeight="1">
      <c r="A79" s="98">
        <v>2111</v>
      </c>
      <c r="B79" s="126"/>
      <c r="C79" s="126"/>
      <c r="D79" s="127"/>
      <c r="E79" s="89" t="s">
        <v>206</v>
      </c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1"/>
      <c r="X79" s="140">
        <v>2129680</v>
      </c>
      <c r="Y79" s="140"/>
      <c r="Z79" s="140"/>
      <c r="AA79" s="140"/>
      <c r="AB79" s="140"/>
      <c r="AC79" s="86">
        <v>0</v>
      </c>
      <c r="AD79" s="87"/>
      <c r="AE79" s="87"/>
      <c r="AF79" s="87"/>
      <c r="AG79" s="88"/>
      <c r="AH79" s="86">
        <v>0</v>
      </c>
      <c r="AI79" s="87"/>
      <c r="AJ79" s="88"/>
      <c r="AK79" s="86">
        <f aca="true" t="shared" si="3" ref="AK79:AK88">IF(ISNUMBER(X79),X79,0)+IF(ISNUMBER(AC79),AC79,0)</f>
        <v>2129680</v>
      </c>
      <c r="AL79" s="87"/>
      <c r="AM79" s="87"/>
      <c r="AN79" s="87"/>
      <c r="AO79" s="88"/>
      <c r="AP79" s="140">
        <v>2281500</v>
      </c>
      <c r="AQ79" s="140"/>
      <c r="AR79" s="140"/>
      <c r="AS79" s="140"/>
      <c r="AT79" s="140"/>
      <c r="AU79" s="86">
        <v>0</v>
      </c>
      <c r="AV79" s="87"/>
      <c r="AW79" s="87"/>
      <c r="AX79" s="87"/>
      <c r="AY79" s="88"/>
      <c r="AZ79" s="86">
        <v>0</v>
      </c>
      <c r="BA79" s="87"/>
      <c r="BB79" s="88"/>
      <c r="BC79" s="86">
        <f aca="true" t="shared" si="4" ref="BC79:BC88">IF(ISNUMBER(AP79),AP79,0)+IF(ISNUMBER(AU79),AU79,0)</f>
        <v>2281500</v>
      </c>
      <c r="BD79" s="87"/>
      <c r="BE79" s="87"/>
      <c r="BF79" s="87"/>
      <c r="BG79" s="88"/>
      <c r="CA79" s="5" t="s">
        <v>37</v>
      </c>
    </row>
    <row r="80" spans="1:59" s="5" customFormat="1" ht="12.75" customHeight="1">
      <c r="A80" s="98">
        <v>2120</v>
      </c>
      <c r="B80" s="126"/>
      <c r="C80" s="126"/>
      <c r="D80" s="127"/>
      <c r="E80" s="89" t="s">
        <v>207</v>
      </c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1"/>
      <c r="X80" s="140">
        <v>468530</v>
      </c>
      <c r="Y80" s="140"/>
      <c r="Z80" s="140"/>
      <c r="AA80" s="140"/>
      <c r="AB80" s="140"/>
      <c r="AC80" s="86">
        <v>0</v>
      </c>
      <c r="AD80" s="87"/>
      <c r="AE80" s="87"/>
      <c r="AF80" s="87"/>
      <c r="AG80" s="88"/>
      <c r="AH80" s="86">
        <v>0</v>
      </c>
      <c r="AI80" s="87"/>
      <c r="AJ80" s="88"/>
      <c r="AK80" s="86">
        <f t="shared" si="3"/>
        <v>468530</v>
      </c>
      <c r="AL80" s="87"/>
      <c r="AM80" s="87"/>
      <c r="AN80" s="87"/>
      <c r="AO80" s="88"/>
      <c r="AP80" s="140">
        <v>501930</v>
      </c>
      <c r="AQ80" s="140"/>
      <c r="AR80" s="140"/>
      <c r="AS80" s="140"/>
      <c r="AT80" s="140"/>
      <c r="AU80" s="86">
        <v>0</v>
      </c>
      <c r="AV80" s="87"/>
      <c r="AW80" s="87"/>
      <c r="AX80" s="87"/>
      <c r="AY80" s="88"/>
      <c r="AZ80" s="86">
        <v>0</v>
      </c>
      <c r="BA80" s="87"/>
      <c r="BB80" s="88"/>
      <c r="BC80" s="86">
        <f t="shared" si="4"/>
        <v>501930</v>
      </c>
      <c r="BD80" s="87"/>
      <c r="BE80" s="87"/>
      <c r="BF80" s="87"/>
      <c r="BG80" s="88"/>
    </row>
    <row r="81" spans="1:59" s="5" customFormat="1" ht="12.75" customHeight="1">
      <c r="A81" s="98">
        <v>2210</v>
      </c>
      <c r="B81" s="126"/>
      <c r="C81" s="126"/>
      <c r="D81" s="127"/>
      <c r="E81" s="89" t="s">
        <v>208</v>
      </c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1"/>
      <c r="X81" s="140">
        <v>15700</v>
      </c>
      <c r="Y81" s="140"/>
      <c r="Z81" s="140"/>
      <c r="AA81" s="140"/>
      <c r="AB81" s="140"/>
      <c r="AC81" s="86">
        <v>110000</v>
      </c>
      <c r="AD81" s="87"/>
      <c r="AE81" s="87"/>
      <c r="AF81" s="87"/>
      <c r="AG81" s="88"/>
      <c r="AH81" s="86">
        <v>0</v>
      </c>
      <c r="AI81" s="87"/>
      <c r="AJ81" s="88"/>
      <c r="AK81" s="86">
        <f t="shared" si="3"/>
        <v>125700</v>
      </c>
      <c r="AL81" s="87"/>
      <c r="AM81" s="87"/>
      <c r="AN81" s="87"/>
      <c r="AO81" s="88"/>
      <c r="AP81" s="140">
        <v>15700</v>
      </c>
      <c r="AQ81" s="140"/>
      <c r="AR81" s="140"/>
      <c r="AS81" s="140"/>
      <c r="AT81" s="140"/>
      <c r="AU81" s="86">
        <v>115000</v>
      </c>
      <c r="AV81" s="87"/>
      <c r="AW81" s="87"/>
      <c r="AX81" s="87"/>
      <c r="AY81" s="88"/>
      <c r="AZ81" s="86">
        <v>0</v>
      </c>
      <c r="BA81" s="87"/>
      <c r="BB81" s="88"/>
      <c r="BC81" s="86">
        <f t="shared" si="4"/>
        <v>130700</v>
      </c>
      <c r="BD81" s="87"/>
      <c r="BE81" s="87"/>
      <c r="BF81" s="87"/>
      <c r="BG81" s="88"/>
    </row>
    <row r="82" spans="1:59" s="5" customFormat="1" ht="12.75" customHeight="1">
      <c r="A82" s="98">
        <v>2240</v>
      </c>
      <c r="B82" s="126"/>
      <c r="C82" s="126"/>
      <c r="D82" s="127"/>
      <c r="E82" s="89" t="s">
        <v>209</v>
      </c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1"/>
      <c r="X82" s="140">
        <v>20500</v>
      </c>
      <c r="Y82" s="140"/>
      <c r="Z82" s="140"/>
      <c r="AA82" s="140"/>
      <c r="AB82" s="140"/>
      <c r="AC82" s="86">
        <v>0</v>
      </c>
      <c r="AD82" s="87"/>
      <c r="AE82" s="87"/>
      <c r="AF82" s="87"/>
      <c r="AG82" s="88"/>
      <c r="AH82" s="86">
        <v>0</v>
      </c>
      <c r="AI82" s="87"/>
      <c r="AJ82" s="88"/>
      <c r="AK82" s="86">
        <f t="shared" si="3"/>
        <v>20500</v>
      </c>
      <c r="AL82" s="87"/>
      <c r="AM82" s="87"/>
      <c r="AN82" s="87"/>
      <c r="AO82" s="88"/>
      <c r="AP82" s="140">
        <v>20500</v>
      </c>
      <c r="AQ82" s="140"/>
      <c r="AR82" s="140"/>
      <c r="AS82" s="140"/>
      <c r="AT82" s="140"/>
      <c r="AU82" s="86">
        <v>0</v>
      </c>
      <c r="AV82" s="87"/>
      <c r="AW82" s="87"/>
      <c r="AX82" s="87"/>
      <c r="AY82" s="88"/>
      <c r="AZ82" s="86">
        <v>0</v>
      </c>
      <c r="BA82" s="87"/>
      <c r="BB82" s="88"/>
      <c r="BC82" s="86">
        <f t="shared" si="4"/>
        <v>20500</v>
      </c>
      <c r="BD82" s="87"/>
      <c r="BE82" s="87"/>
      <c r="BF82" s="87"/>
      <c r="BG82" s="88"/>
    </row>
    <row r="83" spans="1:59" s="5" customFormat="1" ht="12.75" customHeight="1">
      <c r="A83" s="98">
        <v>2250</v>
      </c>
      <c r="B83" s="126"/>
      <c r="C83" s="126"/>
      <c r="D83" s="127"/>
      <c r="E83" s="89" t="s">
        <v>237</v>
      </c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1"/>
      <c r="X83" s="86">
        <v>1500</v>
      </c>
      <c r="Y83" s="87"/>
      <c r="Z83" s="87"/>
      <c r="AA83" s="87"/>
      <c r="AB83" s="88"/>
      <c r="AC83" s="86">
        <v>0</v>
      </c>
      <c r="AD83" s="87"/>
      <c r="AE83" s="87"/>
      <c r="AF83" s="87"/>
      <c r="AG83" s="88"/>
      <c r="AH83" s="86">
        <v>0</v>
      </c>
      <c r="AI83" s="87"/>
      <c r="AJ83" s="88"/>
      <c r="AK83" s="86">
        <f t="shared" si="3"/>
        <v>1500</v>
      </c>
      <c r="AL83" s="87"/>
      <c r="AM83" s="87"/>
      <c r="AN83" s="87"/>
      <c r="AO83" s="88"/>
      <c r="AP83" s="86">
        <v>1500</v>
      </c>
      <c r="AQ83" s="87"/>
      <c r="AR83" s="87"/>
      <c r="AS83" s="87"/>
      <c r="AT83" s="88"/>
      <c r="AU83" s="86">
        <v>0</v>
      </c>
      <c r="AV83" s="87"/>
      <c r="AW83" s="87"/>
      <c r="AX83" s="87"/>
      <c r="AY83" s="88"/>
      <c r="AZ83" s="86">
        <v>0</v>
      </c>
      <c r="BA83" s="87"/>
      <c r="BB83" s="88"/>
      <c r="BC83" s="86">
        <f t="shared" si="4"/>
        <v>1500</v>
      </c>
      <c r="BD83" s="87"/>
      <c r="BE83" s="87"/>
      <c r="BF83" s="87"/>
      <c r="BG83" s="88"/>
    </row>
    <row r="84" spans="1:59" s="5" customFormat="1" ht="12.75" customHeight="1">
      <c r="A84" s="98">
        <v>2271</v>
      </c>
      <c r="B84" s="126"/>
      <c r="C84" s="126"/>
      <c r="D84" s="127"/>
      <c r="E84" s="89" t="s">
        <v>210</v>
      </c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1"/>
      <c r="X84" s="140">
        <v>3572</v>
      </c>
      <c r="Y84" s="140"/>
      <c r="Z84" s="140"/>
      <c r="AA84" s="140"/>
      <c r="AB84" s="140"/>
      <c r="AC84" s="86">
        <v>0</v>
      </c>
      <c r="AD84" s="87"/>
      <c r="AE84" s="87"/>
      <c r="AF84" s="87"/>
      <c r="AG84" s="88"/>
      <c r="AH84" s="86">
        <v>0</v>
      </c>
      <c r="AI84" s="87"/>
      <c r="AJ84" s="88"/>
      <c r="AK84" s="86">
        <f t="shared" si="3"/>
        <v>3572</v>
      </c>
      <c r="AL84" s="87"/>
      <c r="AM84" s="87"/>
      <c r="AN84" s="87"/>
      <c r="AO84" s="88"/>
      <c r="AP84" s="140">
        <v>3587</v>
      </c>
      <c r="AQ84" s="140"/>
      <c r="AR84" s="140"/>
      <c r="AS84" s="140"/>
      <c r="AT84" s="140"/>
      <c r="AU84" s="86">
        <v>0</v>
      </c>
      <c r="AV84" s="87"/>
      <c r="AW84" s="87"/>
      <c r="AX84" s="87"/>
      <c r="AY84" s="88"/>
      <c r="AZ84" s="86">
        <v>0</v>
      </c>
      <c r="BA84" s="87"/>
      <c r="BB84" s="88"/>
      <c r="BC84" s="86">
        <f t="shared" si="4"/>
        <v>3587</v>
      </c>
      <c r="BD84" s="87"/>
      <c r="BE84" s="87"/>
      <c r="BF84" s="87"/>
      <c r="BG84" s="88"/>
    </row>
    <row r="85" spans="1:59" s="5" customFormat="1" ht="12.75" customHeight="1">
      <c r="A85" s="98">
        <v>2272</v>
      </c>
      <c r="B85" s="126"/>
      <c r="C85" s="126"/>
      <c r="D85" s="127"/>
      <c r="E85" s="89" t="s">
        <v>211</v>
      </c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1"/>
      <c r="X85" s="140">
        <v>1700</v>
      </c>
      <c r="Y85" s="140"/>
      <c r="Z85" s="140"/>
      <c r="AA85" s="140"/>
      <c r="AB85" s="140"/>
      <c r="AC85" s="86">
        <v>0</v>
      </c>
      <c r="AD85" s="87"/>
      <c r="AE85" s="87"/>
      <c r="AF85" s="87"/>
      <c r="AG85" s="88"/>
      <c r="AH85" s="86">
        <v>0</v>
      </c>
      <c r="AI85" s="87"/>
      <c r="AJ85" s="88"/>
      <c r="AK85" s="86">
        <f t="shared" si="3"/>
        <v>1700</v>
      </c>
      <c r="AL85" s="87"/>
      <c r="AM85" s="87"/>
      <c r="AN85" s="87"/>
      <c r="AO85" s="88"/>
      <c r="AP85" s="140">
        <v>1800</v>
      </c>
      <c r="AQ85" s="140"/>
      <c r="AR85" s="140"/>
      <c r="AS85" s="140"/>
      <c r="AT85" s="140"/>
      <c r="AU85" s="86">
        <v>0</v>
      </c>
      <c r="AV85" s="87"/>
      <c r="AW85" s="87"/>
      <c r="AX85" s="87"/>
      <c r="AY85" s="88"/>
      <c r="AZ85" s="86">
        <v>0</v>
      </c>
      <c r="BA85" s="87"/>
      <c r="BB85" s="88"/>
      <c r="BC85" s="86">
        <f t="shared" si="4"/>
        <v>1800</v>
      </c>
      <c r="BD85" s="87"/>
      <c r="BE85" s="87"/>
      <c r="BF85" s="87"/>
      <c r="BG85" s="88"/>
    </row>
    <row r="86" spans="1:59" s="5" customFormat="1" ht="12.75" customHeight="1">
      <c r="A86" s="98">
        <v>2273</v>
      </c>
      <c r="B86" s="126"/>
      <c r="C86" s="126"/>
      <c r="D86" s="127"/>
      <c r="E86" s="89" t="s">
        <v>212</v>
      </c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1"/>
      <c r="X86" s="140">
        <v>6500</v>
      </c>
      <c r="Y86" s="140"/>
      <c r="Z86" s="140"/>
      <c r="AA86" s="140"/>
      <c r="AB86" s="140"/>
      <c r="AC86" s="86">
        <v>0</v>
      </c>
      <c r="AD86" s="87"/>
      <c r="AE86" s="87"/>
      <c r="AF86" s="87"/>
      <c r="AG86" s="88"/>
      <c r="AH86" s="86">
        <v>0</v>
      </c>
      <c r="AI86" s="87"/>
      <c r="AJ86" s="88"/>
      <c r="AK86" s="86">
        <f t="shared" si="3"/>
        <v>6500</v>
      </c>
      <c r="AL86" s="87"/>
      <c r="AM86" s="87"/>
      <c r="AN86" s="87"/>
      <c r="AO86" s="88"/>
      <c r="AP86" s="140">
        <v>6500</v>
      </c>
      <c r="AQ86" s="140"/>
      <c r="AR86" s="140"/>
      <c r="AS86" s="140"/>
      <c r="AT86" s="140"/>
      <c r="AU86" s="86">
        <v>0</v>
      </c>
      <c r="AV86" s="87"/>
      <c r="AW86" s="87"/>
      <c r="AX86" s="87"/>
      <c r="AY86" s="88"/>
      <c r="AZ86" s="86">
        <v>0</v>
      </c>
      <c r="BA86" s="87"/>
      <c r="BB86" s="88"/>
      <c r="BC86" s="86">
        <f t="shared" si="4"/>
        <v>6500</v>
      </c>
      <c r="BD86" s="87"/>
      <c r="BE86" s="87"/>
      <c r="BF86" s="87"/>
      <c r="BG86" s="88"/>
    </row>
    <row r="87" spans="1:59" s="5" customFormat="1" ht="12.75" customHeight="1">
      <c r="A87" s="98">
        <v>2275</v>
      </c>
      <c r="B87" s="126"/>
      <c r="C87" s="126"/>
      <c r="D87" s="127"/>
      <c r="E87" s="89" t="s">
        <v>213</v>
      </c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1"/>
      <c r="X87" s="140">
        <v>390</v>
      </c>
      <c r="Y87" s="140"/>
      <c r="Z87" s="140"/>
      <c r="AA87" s="140"/>
      <c r="AB87" s="140"/>
      <c r="AC87" s="86">
        <v>0</v>
      </c>
      <c r="AD87" s="87"/>
      <c r="AE87" s="87"/>
      <c r="AF87" s="87"/>
      <c r="AG87" s="88"/>
      <c r="AH87" s="86">
        <v>0</v>
      </c>
      <c r="AI87" s="87"/>
      <c r="AJ87" s="88"/>
      <c r="AK87" s="86">
        <f t="shared" si="3"/>
        <v>390</v>
      </c>
      <c r="AL87" s="87"/>
      <c r="AM87" s="87"/>
      <c r="AN87" s="87"/>
      <c r="AO87" s="88"/>
      <c r="AP87" s="140">
        <v>420</v>
      </c>
      <c r="AQ87" s="140"/>
      <c r="AR87" s="140"/>
      <c r="AS87" s="140"/>
      <c r="AT87" s="140"/>
      <c r="AU87" s="86">
        <v>0</v>
      </c>
      <c r="AV87" s="87"/>
      <c r="AW87" s="87"/>
      <c r="AX87" s="87"/>
      <c r="AY87" s="88"/>
      <c r="AZ87" s="86">
        <v>0</v>
      </c>
      <c r="BA87" s="87"/>
      <c r="BB87" s="88"/>
      <c r="BC87" s="86">
        <f t="shared" si="4"/>
        <v>420</v>
      </c>
      <c r="BD87" s="87"/>
      <c r="BE87" s="87"/>
      <c r="BF87" s="87"/>
      <c r="BG87" s="88"/>
    </row>
    <row r="88" spans="1:59" s="6" customFormat="1" ht="12.75" customHeight="1">
      <c r="A88" s="105"/>
      <c r="B88" s="106"/>
      <c r="C88" s="106"/>
      <c r="D88" s="107"/>
      <c r="E88" s="178" t="s">
        <v>162</v>
      </c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5"/>
      <c r="X88" s="151">
        <f>SUM(X79:X87)</f>
        <v>2648072</v>
      </c>
      <c r="Y88" s="152"/>
      <c r="Z88" s="152"/>
      <c r="AA88" s="152"/>
      <c r="AB88" s="153"/>
      <c r="AC88" s="151">
        <f>AC81</f>
        <v>110000</v>
      </c>
      <c r="AD88" s="152"/>
      <c r="AE88" s="152"/>
      <c r="AF88" s="152"/>
      <c r="AG88" s="153"/>
      <c r="AH88" s="151">
        <v>0</v>
      </c>
      <c r="AI88" s="152"/>
      <c r="AJ88" s="153"/>
      <c r="AK88" s="151">
        <f t="shared" si="3"/>
        <v>2758072</v>
      </c>
      <c r="AL88" s="152"/>
      <c r="AM88" s="152"/>
      <c r="AN88" s="152"/>
      <c r="AO88" s="153"/>
      <c r="AP88" s="151">
        <f>SUM(AP79:AP87)</f>
        <v>2833437</v>
      </c>
      <c r="AQ88" s="152"/>
      <c r="AR88" s="152"/>
      <c r="AS88" s="152"/>
      <c r="AT88" s="153"/>
      <c r="AU88" s="151">
        <f>AU81</f>
        <v>115000</v>
      </c>
      <c r="AV88" s="152"/>
      <c r="AW88" s="152"/>
      <c r="AX88" s="152"/>
      <c r="AY88" s="153"/>
      <c r="AZ88" s="151">
        <v>0</v>
      </c>
      <c r="BA88" s="152"/>
      <c r="BB88" s="153"/>
      <c r="BC88" s="151">
        <f t="shared" si="4"/>
        <v>2948437</v>
      </c>
      <c r="BD88" s="152"/>
      <c r="BE88" s="152"/>
      <c r="BF88" s="152"/>
      <c r="BG88" s="153"/>
    </row>
    <row r="90" spans="1:64" ht="14.25" customHeight="1">
      <c r="A90" s="108" t="s">
        <v>276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</row>
    <row r="91" spans="1:59" ht="15" customHeight="1">
      <c r="A91" s="73" t="s">
        <v>201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</row>
    <row r="92" spans="1:59" ht="22.5" customHeight="1">
      <c r="A92" s="134" t="s">
        <v>134</v>
      </c>
      <c r="B92" s="135"/>
      <c r="C92" s="135"/>
      <c r="D92" s="135"/>
      <c r="E92" s="136"/>
      <c r="F92" s="116" t="s">
        <v>20</v>
      </c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8"/>
      <c r="X92" s="123" t="s">
        <v>203</v>
      </c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5"/>
      <c r="AP92" s="123" t="s">
        <v>264</v>
      </c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5"/>
    </row>
    <row r="93" spans="1:59" ht="53.25" customHeight="1">
      <c r="A93" s="137"/>
      <c r="B93" s="138"/>
      <c r="C93" s="138"/>
      <c r="D93" s="138"/>
      <c r="E93" s="139"/>
      <c r="F93" s="119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1"/>
      <c r="X93" s="123" t="s">
        <v>5</v>
      </c>
      <c r="Y93" s="124"/>
      <c r="Z93" s="124"/>
      <c r="AA93" s="124"/>
      <c r="AB93" s="125"/>
      <c r="AC93" s="123" t="s">
        <v>4</v>
      </c>
      <c r="AD93" s="124"/>
      <c r="AE93" s="124"/>
      <c r="AF93" s="124"/>
      <c r="AG93" s="125"/>
      <c r="AH93" s="131" t="s">
        <v>131</v>
      </c>
      <c r="AI93" s="132"/>
      <c r="AJ93" s="133"/>
      <c r="AK93" s="123" t="s">
        <v>6</v>
      </c>
      <c r="AL93" s="124"/>
      <c r="AM93" s="124"/>
      <c r="AN93" s="124"/>
      <c r="AO93" s="125"/>
      <c r="AP93" s="123" t="s">
        <v>5</v>
      </c>
      <c r="AQ93" s="124"/>
      <c r="AR93" s="124"/>
      <c r="AS93" s="124"/>
      <c r="AT93" s="125"/>
      <c r="AU93" s="123" t="s">
        <v>4</v>
      </c>
      <c r="AV93" s="124"/>
      <c r="AW93" s="124"/>
      <c r="AX93" s="124"/>
      <c r="AY93" s="125"/>
      <c r="AZ93" s="131" t="s">
        <v>131</v>
      </c>
      <c r="BA93" s="132"/>
      <c r="BB93" s="133"/>
      <c r="BC93" s="123" t="s">
        <v>108</v>
      </c>
      <c r="BD93" s="124"/>
      <c r="BE93" s="124"/>
      <c r="BF93" s="124"/>
      <c r="BG93" s="125"/>
    </row>
    <row r="94" spans="1:59" ht="15" customHeight="1">
      <c r="A94" s="123">
        <v>1</v>
      </c>
      <c r="B94" s="124"/>
      <c r="C94" s="124"/>
      <c r="D94" s="124"/>
      <c r="E94" s="125"/>
      <c r="F94" s="123">
        <v>2</v>
      </c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5"/>
      <c r="X94" s="123">
        <v>3</v>
      </c>
      <c r="Y94" s="124"/>
      <c r="Z94" s="124"/>
      <c r="AA94" s="124"/>
      <c r="AB94" s="125"/>
      <c r="AC94" s="123">
        <v>4</v>
      </c>
      <c r="AD94" s="124"/>
      <c r="AE94" s="124"/>
      <c r="AF94" s="124"/>
      <c r="AG94" s="125"/>
      <c r="AH94" s="123">
        <v>5</v>
      </c>
      <c r="AI94" s="124"/>
      <c r="AJ94" s="125"/>
      <c r="AK94" s="123">
        <v>6</v>
      </c>
      <c r="AL94" s="124"/>
      <c r="AM94" s="124"/>
      <c r="AN94" s="124"/>
      <c r="AO94" s="125"/>
      <c r="AP94" s="123">
        <v>7</v>
      </c>
      <c r="AQ94" s="124"/>
      <c r="AR94" s="124"/>
      <c r="AS94" s="124"/>
      <c r="AT94" s="125"/>
      <c r="AU94" s="123">
        <v>8</v>
      </c>
      <c r="AV94" s="124"/>
      <c r="AW94" s="124"/>
      <c r="AX94" s="124"/>
      <c r="AY94" s="125"/>
      <c r="AZ94" s="123">
        <v>9</v>
      </c>
      <c r="BA94" s="124"/>
      <c r="BB94" s="125"/>
      <c r="BC94" s="123">
        <v>10</v>
      </c>
      <c r="BD94" s="124"/>
      <c r="BE94" s="124"/>
      <c r="BF94" s="124"/>
      <c r="BG94" s="125"/>
    </row>
    <row r="95" spans="1:79" s="1" customFormat="1" ht="15" customHeight="1" hidden="1">
      <c r="A95" s="98" t="s">
        <v>76</v>
      </c>
      <c r="B95" s="126"/>
      <c r="C95" s="126"/>
      <c r="D95" s="126"/>
      <c r="E95" s="127"/>
      <c r="F95" s="98" t="s">
        <v>69</v>
      </c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7"/>
      <c r="X95" s="98" t="s">
        <v>72</v>
      </c>
      <c r="Y95" s="126"/>
      <c r="Z95" s="126"/>
      <c r="AA95" s="126"/>
      <c r="AB95" s="127"/>
      <c r="AC95" s="98" t="s">
        <v>73</v>
      </c>
      <c r="AD95" s="126"/>
      <c r="AE95" s="126"/>
      <c r="AF95" s="126"/>
      <c r="AG95" s="127"/>
      <c r="AH95" s="98" t="s">
        <v>106</v>
      </c>
      <c r="AI95" s="126"/>
      <c r="AJ95" s="127"/>
      <c r="AK95" s="160" t="s">
        <v>111</v>
      </c>
      <c r="AL95" s="161"/>
      <c r="AM95" s="161"/>
      <c r="AN95" s="161"/>
      <c r="AO95" s="162"/>
      <c r="AP95" s="98" t="s">
        <v>74</v>
      </c>
      <c r="AQ95" s="126"/>
      <c r="AR95" s="126"/>
      <c r="AS95" s="126"/>
      <c r="AT95" s="127"/>
      <c r="AU95" s="98" t="s">
        <v>75</v>
      </c>
      <c r="AV95" s="126"/>
      <c r="AW95" s="126"/>
      <c r="AX95" s="126"/>
      <c r="AY95" s="127"/>
      <c r="AZ95" s="98" t="s">
        <v>107</v>
      </c>
      <c r="BA95" s="126"/>
      <c r="BB95" s="127"/>
      <c r="BC95" s="160" t="s">
        <v>111</v>
      </c>
      <c r="BD95" s="161"/>
      <c r="BE95" s="161"/>
      <c r="BF95" s="161"/>
      <c r="BG95" s="162"/>
      <c r="CA95" t="s">
        <v>38</v>
      </c>
    </row>
    <row r="96" spans="1:79" s="6" customFormat="1" ht="12.75" customHeight="1">
      <c r="A96" s="105"/>
      <c r="B96" s="106"/>
      <c r="C96" s="106"/>
      <c r="D96" s="106"/>
      <c r="E96" s="107"/>
      <c r="F96" s="105" t="s">
        <v>162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7"/>
      <c r="X96" s="151"/>
      <c r="Y96" s="152"/>
      <c r="Z96" s="152"/>
      <c r="AA96" s="152"/>
      <c r="AB96" s="153"/>
      <c r="AC96" s="151"/>
      <c r="AD96" s="152"/>
      <c r="AE96" s="152"/>
      <c r="AF96" s="152"/>
      <c r="AG96" s="153"/>
      <c r="AH96" s="151"/>
      <c r="AI96" s="152"/>
      <c r="AJ96" s="153"/>
      <c r="AK96" s="151">
        <f>IF(ISNUMBER(X96),X96,0)+IF(ISNUMBER(AC96),AC96,0)</f>
        <v>0</v>
      </c>
      <c r="AL96" s="152"/>
      <c r="AM96" s="152"/>
      <c r="AN96" s="152"/>
      <c r="AO96" s="153"/>
      <c r="AP96" s="151"/>
      <c r="AQ96" s="152"/>
      <c r="AR96" s="152"/>
      <c r="AS96" s="152"/>
      <c r="AT96" s="153"/>
      <c r="AU96" s="151"/>
      <c r="AV96" s="152"/>
      <c r="AW96" s="152"/>
      <c r="AX96" s="152"/>
      <c r="AY96" s="153"/>
      <c r="AZ96" s="151"/>
      <c r="BA96" s="152"/>
      <c r="BB96" s="153"/>
      <c r="BC96" s="151">
        <f>IF(ISNUMBER(AP96),AP96,0)+IF(ISNUMBER(AU96),AU96,0)</f>
        <v>0</v>
      </c>
      <c r="BD96" s="152"/>
      <c r="BE96" s="152"/>
      <c r="BF96" s="152"/>
      <c r="BG96" s="153"/>
      <c r="CA96" s="6" t="s">
        <v>39</v>
      </c>
    </row>
    <row r="98" spans="1:64" ht="14.25" customHeight="1">
      <c r="A98" s="108" t="s">
        <v>135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</row>
    <row r="99" spans="1:64" ht="14.25" customHeight="1">
      <c r="A99" s="108" t="s">
        <v>277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</row>
    <row r="100" spans="1:73" ht="15" customHeight="1">
      <c r="A100" s="128" t="s">
        <v>201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</row>
    <row r="101" spans="1:73" ht="22.5" customHeight="1">
      <c r="A101" s="116" t="s">
        <v>7</v>
      </c>
      <c r="B101" s="117"/>
      <c r="C101" s="117"/>
      <c r="D101" s="116" t="s">
        <v>136</v>
      </c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8"/>
      <c r="T101" s="129" t="s">
        <v>261</v>
      </c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 t="s">
        <v>262</v>
      </c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 t="s">
        <v>263</v>
      </c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</row>
    <row r="102" spans="1:73" ht="52.5" customHeight="1">
      <c r="A102" s="119"/>
      <c r="B102" s="120"/>
      <c r="C102" s="120"/>
      <c r="D102" s="119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1"/>
      <c r="T102" s="129" t="s">
        <v>5</v>
      </c>
      <c r="U102" s="129"/>
      <c r="V102" s="129"/>
      <c r="W102" s="129"/>
      <c r="X102" s="129"/>
      <c r="Y102" s="129" t="s">
        <v>4</v>
      </c>
      <c r="Z102" s="129"/>
      <c r="AA102" s="129"/>
      <c r="AB102" s="129"/>
      <c r="AC102" s="129"/>
      <c r="AD102" s="131" t="s">
        <v>131</v>
      </c>
      <c r="AE102" s="132"/>
      <c r="AF102" s="133"/>
      <c r="AG102" s="129" t="s">
        <v>6</v>
      </c>
      <c r="AH102" s="129"/>
      <c r="AI102" s="129"/>
      <c r="AJ102" s="129"/>
      <c r="AK102" s="129"/>
      <c r="AL102" s="129" t="s">
        <v>5</v>
      </c>
      <c r="AM102" s="129"/>
      <c r="AN102" s="129"/>
      <c r="AO102" s="129"/>
      <c r="AP102" s="129"/>
      <c r="AQ102" s="129" t="s">
        <v>4</v>
      </c>
      <c r="AR102" s="129"/>
      <c r="AS102" s="129"/>
      <c r="AT102" s="129"/>
      <c r="AU102" s="129"/>
      <c r="AV102" s="131" t="s">
        <v>131</v>
      </c>
      <c r="AW102" s="132"/>
      <c r="AX102" s="133"/>
      <c r="AY102" s="129" t="s">
        <v>108</v>
      </c>
      <c r="AZ102" s="129"/>
      <c r="BA102" s="129"/>
      <c r="BB102" s="129"/>
      <c r="BC102" s="129"/>
      <c r="BD102" s="129" t="s">
        <v>5</v>
      </c>
      <c r="BE102" s="129"/>
      <c r="BF102" s="129"/>
      <c r="BG102" s="129"/>
      <c r="BH102" s="129"/>
      <c r="BI102" s="129" t="s">
        <v>4</v>
      </c>
      <c r="BJ102" s="129"/>
      <c r="BK102" s="129"/>
      <c r="BL102" s="129"/>
      <c r="BM102" s="129"/>
      <c r="BN102" s="131" t="s">
        <v>131</v>
      </c>
      <c r="BO102" s="132"/>
      <c r="BP102" s="133"/>
      <c r="BQ102" s="129" t="s">
        <v>109</v>
      </c>
      <c r="BR102" s="129"/>
      <c r="BS102" s="129"/>
      <c r="BT102" s="129"/>
      <c r="BU102" s="129"/>
    </row>
    <row r="103" spans="1:73" ht="15" customHeight="1">
      <c r="A103" s="123">
        <v>1</v>
      </c>
      <c r="B103" s="124"/>
      <c r="C103" s="124"/>
      <c r="D103" s="123">
        <v>2</v>
      </c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5"/>
      <c r="T103" s="129">
        <v>3</v>
      </c>
      <c r="U103" s="129"/>
      <c r="V103" s="129"/>
      <c r="W103" s="129"/>
      <c r="X103" s="129"/>
      <c r="Y103" s="129">
        <v>4</v>
      </c>
      <c r="Z103" s="129"/>
      <c r="AA103" s="129"/>
      <c r="AB103" s="129"/>
      <c r="AC103" s="129"/>
      <c r="AD103" s="123">
        <v>5</v>
      </c>
      <c r="AE103" s="124"/>
      <c r="AF103" s="125"/>
      <c r="AG103" s="129">
        <v>6</v>
      </c>
      <c r="AH103" s="129"/>
      <c r="AI103" s="129"/>
      <c r="AJ103" s="129"/>
      <c r="AK103" s="129"/>
      <c r="AL103" s="129">
        <v>7</v>
      </c>
      <c r="AM103" s="129"/>
      <c r="AN103" s="129"/>
      <c r="AO103" s="129"/>
      <c r="AP103" s="129"/>
      <c r="AQ103" s="129">
        <v>8</v>
      </c>
      <c r="AR103" s="129"/>
      <c r="AS103" s="129"/>
      <c r="AT103" s="129"/>
      <c r="AU103" s="129"/>
      <c r="AV103" s="123">
        <v>9</v>
      </c>
      <c r="AW103" s="124"/>
      <c r="AX103" s="125"/>
      <c r="AY103" s="129">
        <v>10</v>
      </c>
      <c r="AZ103" s="129"/>
      <c r="BA103" s="129"/>
      <c r="BB103" s="129"/>
      <c r="BC103" s="129"/>
      <c r="BD103" s="129">
        <v>11</v>
      </c>
      <c r="BE103" s="129"/>
      <c r="BF103" s="129"/>
      <c r="BG103" s="129"/>
      <c r="BH103" s="129"/>
      <c r="BI103" s="129">
        <v>12</v>
      </c>
      <c r="BJ103" s="129"/>
      <c r="BK103" s="129"/>
      <c r="BL103" s="129"/>
      <c r="BM103" s="129"/>
      <c r="BN103" s="123">
        <v>13</v>
      </c>
      <c r="BO103" s="124"/>
      <c r="BP103" s="125"/>
      <c r="BQ103" s="129">
        <v>14</v>
      </c>
      <c r="BR103" s="129"/>
      <c r="BS103" s="129"/>
      <c r="BT103" s="129"/>
      <c r="BU103" s="129"/>
    </row>
    <row r="104" spans="1:79" s="1" customFormat="1" ht="14.25" customHeight="1" hidden="1">
      <c r="A104" s="98" t="s">
        <v>81</v>
      </c>
      <c r="B104" s="126"/>
      <c r="C104" s="126"/>
      <c r="D104" s="98" t="s">
        <v>69</v>
      </c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7"/>
      <c r="T104" s="130" t="s">
        <v>77</v>
      </c>
      <c r="U104" s="130"/>
      <c r="V104" s="130"/>
      <c r="W104" s="130"/>
      <c r="X104" s="130"/>
      <c r="Y104" s="130" t="s">
        <v>78</v>
      </c>
      <c r="Z104" s="130"/>
      <c r="AA104" s="130"/>
      <c r="AB104" s="130"/>
      <c r="AC104" s="130"/>
      <c r="AD104" s="98" t="s">
        <v>103</v>
      </c>
      <c r="AE104" s="126"/>
      <c r="AF104" s="127"/>
      <c r="AG104" s="96" t="s">
        <v>111</v>
      </c>
      <c r="AH104" s="96"/>
      <c r="AI104" s="96"/>
      <c r="AJ104" s="96"/>
      <c r="AK104" s="96"/>
      <c r="AL104" s="130" t="s">
        <v>79</v>
      </c>
      <c r="AM104" s="130"/>
      <c r="AN104" s="130"/>
      <c r="AO104" s="130"/>
      <c r="AP104" s="130"/>
      <c r="AQ104" s="130" t="s">
        <v>80</v>
      </c>
      <c r="AR104" s="130"/>
      <c r="AS104" s="130"/>
      <c r="AT104" s="130"/>
      <c r="AU104" s="130"/>
      <c r="AV104" s="98" t="s">
        <v>104</v>
      </c>
      <c r="AW104" s="126"/>
      <c r="AX104" s="127"/>
      <c r="AY104" s="96" t="s">
        <v>111</v>
      </c>
      <c r="AZ104" s="96"/>
      <c r="BA104" s="96"/>
      <c r="BB104" s="96"/>
      <c r="BC104" s="96"/>
      <c r="BD104" s="130" t="s">
        <v>70</v>
      </c>
      <c r="BE104" s="130"/>
      <c r="BF104" s="130"/>
      <c r="BG104" s="130"/>
      <c r="BH104" s="130"/>
      <c r="BI104" s="130" t="s">
        <v>71</v>
      </c>
      <c r="BJ104" s="130"/>
      <c r="BK104" s="130"/>
      <c r="BL104" s="130"/>
      <c r="BM104" s="130"/>
      <c r="BN104" s="98" t="s">
        <v>105</v>
      </c>
      <c r="BO104" s="126"/>
      <c r="BP104" s="127"/>
      <c r="BQ104" s="96" t="s">
        <v>111</v>
      </c>
      <c r="BR104" s="96"/>
      <c r="BS104" s="96"/>
      <c r="BT104" s="96"/>
      <c r="BU104" s="96"/>
      <c r="CA104" t="s">
        <v>40</v>
      </c>
    </row>
    <row r="105" spans="1:79" s="5" customFormat="1" ht="57.75" customHeight="1">
      <c r="A105" s="98">
        <v>1</v>
      </c>
      <c r="B105" s="126"/>
      <c r="C105" s="126"/>
      <c r="D105" s="89" t="s">
        <v>214</v>
      </c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1"/>
      <c r="T105" s="140">
        <v>2164755.52</v>
      </c>
      <c r="U105" s="140"/>
      <c r="V105" s="140"/>
      <c r="W105" s="140"/>
      <c r="X105" s="140"/>
      <c r="Y105" s="140">
        <v>217300</v>
      </c>
      <c r="Z105" s="140"/>
      <c r="AA105" s="140"/>
      <c r="AB105" s="140"/>
      <c r="AC105" s="140"/>
      <c r="AD105" s="86"/>
      <c r="AE105" s="87"/>
      <c r="AF105" s="88"/>
      <c r="AG105" s="140">
        <f>IF(ISNUMBER(T105),T105,0)+IF(ISNUMBER(Y105),Y105,0)</f>
        <v>2382055.52</v>
      </c>
      <c r="AH105" s="140"/>
      <c r="AI105" s="140"/>
      <c r="AJ105" s="140"/>
      <c r="AK105" s="140"/>
      <c r="AL105" s="140">
        <v>2264945</v>
      </c>
      <c r="AM105" s="140"/>
      <c r="AN105" s="140"/>
      <c r="AO105" s="140"/>
      <c r="AP105" s="140"/>
      <c r="AQ105" s="140">
        <v>57300</v>
      </c>
      <c r="AR105" s="140"/>
      <c r="AS105" s="140"/>
      <c r="AT105" s="140"/>
      <c r="AU105" s="140"/>
      <c r="AV105" s="86">
        <v>0</v>
      </c>
      <c r="AW105" s="87"/>
      <c r="AX105" s="88"/>
      <c r="AY105" s="140">
        <f>IF(ISNUMBER(AL105),AL105,0)+IF(ISNUMBER(AQ105),AQ105,0)</f>
        <v>2322245</v>
      </c>
      <c r="AZ105" s="140"/>
      <c r="BA105" s="140"/>
      <c r="BB105" s="140"/>
      <c r="BC105" s="140"/>
      <c r="BD105" s="140">
        <v>2474834</v>
      </c>
      <c r="BE105" s="140"/>
      <c r="BF105" s="140"/>
      <c r="BG105" s="140"/>
      <c r="BH105" s="140"/>
      <c r="BI105" s="140">
        <v>104000</v>
      </c>
      <c r="BJ105" s="140"/>
      <c r="BK105" s="140"/>
      <c r="BL105" s="140"/>
      <c r="BM105" s="140"/>
      <c r="BN105" s="86">
        <v>0</v>
      </c>
      <c r="BO105" s="87"/>
      <c r="BP105" s="88"/>
      <c r="BQ105" s="140">
        <f>IF(ISNUMBER(BD105),BD105,0)+IF(ISNUMBER(BI105),BI105,0)</f>
        <v>2578834</v>
      </c>
      <c r="BR105" s="140"/>
      <c r="BS105" s="140"/>
      <c r="BT105" s="140"/>
      <c r="BU105" s="140"/>
      <c r="CA105" s="5" t="s">
        <v>41</v>
      </c>
    </row>
    <row r="106" spans="1:73" s="6" customFormat="1" ht="12.75" customHeight="1">
      <c r="A106" s="105"/>
      <c r="B106" s="106"/>
      <c r="C106" s="106"/>
      <c r="D106" s="178" t="s">
        <v>162</v>
      </c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5"/>
      <c r="T106" s="97">
        <f>T105</f>
        <v>2164755.52</v>
      </c>
      <c r="U106" s="97"/>
      <c r="V106" s="97"/>
      <c r="W106" s="97"/>
      <c r="X106" s="97"/>
      <c r="Y106" s="97">
        <f>Y105</f>
        <v>217300</v>
      </c>
      <c r="Z106" s="97"/>
      <c r="AA106" s="97"/>
      <c r="AB106" s="97"/>
      <c r="AC106" s="97"/>
      <c r="AD106" s="151"/>
      <c r="AE106" s="152"/>
      <c r="AF106" s="153"/>
      <c r="AG106" s="97">
        <f>IF(ISNUMBER(T106),T106,0)+IF(ISNUMBER(Y106),Y106,0)</f>
        <v>2382055.52</v>
      </c>
      <c r="AH106" s="97"/>
      <c r="AI106" s="97"/>
      <c r="AJ106" s="97"/>
      <c r="AK106" s="97"/>
      <c r="AL106" s="97">
        <f>AL105</f>
        <v>2264945</v>
      </c>
      <c r="AM106" s="97"/>
      <c r="AN106" s="97"/>
      <c r="AO106" s="97"/>
      <c r="AP106" s="97"/>
      <c r="AQ106" s="97">
        <f>AQ105</f>
        <v>57300</v>
      </c>
      <c r="AR106" s="97"/>
      <c r="AS106" s="97"/>
      <c r="AT106" s="97"/>
      <c r="AU106" s="97"/>
      <c r="AV106" s="151">
        <v>0</v>
      </c>
      <c r="AW106" s="152"/>
      <c r="AX106" s="153"/>
      <c r="AY106" s="97">
        <f>IF(ISNUMBER(AL106),AL106,0)+IF(ISNUMBER(AQ106),AQ106,0)</f>
        <v>2322245</v>
      </c>
      <c r="AZ106" s="97"/>
      <c r="BA106" s="97"/>
      <c r="BB106" s="97"/>
      <c r="BC106" s="97"/>
      <c r="BD106" s="97">
        <f>BD105</f>
        <v>2474834</v>
      </c>
      <c r="BE106" s="97"/>
      <c r="BF106" s="97"/>
      <c r="BG106" s="97"/>
      <c r="BH106" s="97"/>
      <c r="BI106" s="97">
        <f>BI105</f>
        <v>104000</v>
      </c>
      <c r="BJ106" s="97"/>
      <c r="BK106" s="97"/>
      <c r="BL106" s="97"/>
      <c r="BM106" s="97"/>
      <c r="BN106" s="151">
        <v>0</v>
      </c>
      <c r="BO106" s="152"/>
      <c r="BP106" s="153"/>
      <c r="BQ106" s="97">
        <f>IF(ISNUMBER(BD106),BD106,0)+IF(ISNUMBER(BI106),BI106,0)</f>
        <v>2578834</v>
      </c>
      <c r="BR106" s="97"/>
      <c r="BS106" s="97"/>
      <c r="BT106" s="97"/>
      <c r="BU106" s="97"/>
    </row>
    <row r="108" spans="1:64" ht="14.25" customHeight="1">
      <c r="A108" s="108" t="s">
        <v>243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</row>
    <row r="109" spans="1:55" ht="15" customHeight="1">
      <c r="A109" s="128" t="s">
        <v>201</v>
      </c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</row>
    <row r="110" spans="1:55" ht="22.5" customHeight="1">
      <c r="A110" s="116" t="s">
        <v>7</v>
      </c>
      <c r="B110" s="117"/>
      <c r="C110" s="117"/>
      <c r="D110" s="116" t="s">
        <v>136</v>
      </c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8"/>
      <c r="T110" s="129" t="s">
        <v>202</v>
      </c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 t="s">
        <v>203</v>
      </c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</row>
    <row r="111" spans="1:55" ht="54" customHeight="1">
      <c r="A111" s="119"/>
      <c r="B111" s="120"/>
      <c r="C111" s="120"/>
      <c r="D111" s="119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1"/>
      <c r="T111" s="129" t="s">
        <v>5</v>
      </c>
      <c r="U111" s="129"/>
      <c r="V111" s="129"/>
      <c r="W111" s="129"/>
      <c r="X111" s="129"/>
      <c r="Y111" s="129" t="s">
        <v>4</v>
      </c>
      <c r="Z111" s="129"/>
      <c r="AA111" s="129"/>
      <c r="AB111" s="129"/>
      <c r="AC111" s="129"/>
      <c r="AD111" s="131" t="s">
        <v>131</v>
      </c>
      <c r="AE111" s="132"/>
      <c r="AF111" s="133"/>
      <c r="AG111" s="129" t="s">
        <v>6</v>
      </c>
      <c r="AH111" s="129"/>
      <c r="AI111" s="129"/>
      <c r="AJ111" s="129"/>
      <c r="AK111" s="129"/>
      <c r="AL111" s="129" t="s">
        <v>5</v>
      </c>
      <c r="AM111" s="129"/>
      <c r="AN111" s="129"/>
      <c r="AO111" s="129"/>
      <c r="AP111" s="129"/>
      <c r="AQ111" s="129" t="s">
        <v>4</v>
      </c>
      <c r="AR111" s="129"/>
      <c r="AS111" s="129"/>
      <c r="AT111" s="129"/>
      <c r="AU111" s="129"/>
      <c r="AV111" s="131" t="s">
        <v>131</v>
      </c>
      <c r="AW111" s="132"/>
      <c r="AX111" s="133"/>
      <c r="AY111" s="129" t="s">
        <v>108</v>
      </c>
      <c r="AZ111" s="129"/>
      <c r="BA111" s="129"/>
      <c r="BB111" s="129"/>
      <c r="BC111" s="129"/>
    </row>
    <row r="112" spans="1:55" ht="15" customHeight="1">
      <c r="A112" s="123">
        <v>1</v>
      </c>
      <c r="B112" s="124"/>
      <c r="C112" s="124"/>
      <c r="D112" s="123">
        <v>2</v>
      </c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5"/>
      <c r="T112" s="129">
        <v>3</v>
      </c>
      <c r="U112" s="129"/>
      <c r="V112" s="129"/>
      <c r="W112" s="129"/>
      <c r="X112" s="129"/>
      <c r="Y112" s="129">
        <v>4</v>
      </c>
      <c r="Z112" s="129"/>
      <c r="AA112" s="129"/>
      <c r="AB112" s="129"/>
      <c r="AC112" s="129"/>
      <c r="AD112" s="123">
        <v>5</v>
      </c>
      <c r="AE112" s="124"/>
      <c r="AF112" s="125"/>
      <c r="AG112" s="129">
        <v>6</v>
      </c>
      <c r="AH112" s="129"/>
      <c r="AI112" s="129"/>
      <c r="AJ112" s="129"/>
      <c r="AK112" s="129"/>
      <c r="AL112" s="129">
        <v>7</v>
      </c>
      <c r="AM112" s="129"/>
      <c r="AN112" s="129"/>
      <c r="AO112" s="129"/>
      <c r="AP112" s="129"/>
      <c r="AQ112" s="129">
        <v>8</v>
      </c>
      <c r="AR112" s="129"/>
      <c r="AS112" s="129"/>
      <c r="AT112" s="129"/>
      <c r="AU112" s="129"/>
      <c r="AV112" s="123">
        <v>9</v>
      </c>
      <c r="AW112" s="124"/>
      <c r="AX112" s="125"/>
      <c r="AY112" s="129">
        <v>10</v>
      </c>
      <c r="AZ112" s="129"/>
      <c r="BA112" s="129"/>
      <c r="BB112" s="129"/>
      <c r="BC112" s="129"/>
    </row>
    <row r="113" spans="1:79" s="1" customFormat="1" ht="10.5" customHeight="1" hidden="1">
      <c r="A113" s="98" t="s">
        <v>81</v>
      </c>
      <c r="B113" s="126"/>
      <c r="C113" s="126"/>
      <c r="D113" s="98" t="s">
        <v>69</v>
      </c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7"/>
      <c r="T113" s="130" t="s">
        <v>72</v>
      </c>
      <c r="U113" s="130"/>
      <c r="V113" s="130"/>
      <c r="W113" s="130"/>
      <c r="X113" s="130"/>
      <c r="Y113" s="130" t="s">
        <v>73</v>
      </c>
      <c r="Z113" s="130"/>
      <c r="AA113" s="130"/>
      <c r="AB113" s="130"/>
      <c r="AC113" s="130"/>
      <c r="AD113" s="98" t="s">
        <v>106</v>
      </c>
      <c r="AE113" s="126"/>
      <c r="AF113" s="127"/>
      <c r="AG113" s="96" t="s">
        <v>111</v>
      </c>
      <c r="AH113" s="96"/>
      <c r="AI113" s="96"/>
      <c r="AJ113" s="96"/>
      <c r="AK113" s="96"/>
      <c r="AL113" s="130" t="s">
        <v>74</v>
      </c>
      <c r="AM113" s="130"/>
      <c r="AN113" s="130"/>
      <c r="AO113" s="130"/>
      <c r="AP113" s="130"/>
      <c r="AQ113" s="130" t="s">
        <v>75</v>
      </c>
      <c r="AR113" s="130"/>
      <c r="AS113" s="130"/>
      <c r="AT113" s="130"/>
      <c r="AU113" s="130"/>
      <c r="AV113" s="98" t="s">
        <v>107</v>
      </c>
      <c r="AW113" s="126"/>
      <c r="AX113" s="127"/>
      <c r="AY113" s="96" t="s">
        <v>111</v>
      </c>
      <c r="AZ113" s="96"/>
      <c r="BA113" s="96"/>
      <c r="BB113" s="96"/>
      <c r="BC113" s="96"/>
      <c r="CA113" s="1" t="s">
        <v>42</v>
      </c>
    </row>
    <row r="114" spans="1:79" s="5" customFormat="1" ht="51" customHeight="1">
      <c r="A114" s="98">
        <v>1</v>
      </c>
      <c r="B114" s="126"/>
      <c r="C114" s="126"/>
      <c r="D114" s="89" t="s">
        <v>214</v>
      </c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1"/>
      <c r="T114" s="140">
        <v>2648072</v>
      </c>
      <c r="U114" s="140"/>
      <c r="V114" s="140"/>
      <c r="W114" s="140"/>
      <c r="X114" s="140"/>
      <c r="Y114" s="140">
        <v>110000</v>
      </c>
      <c r="Z114" s="140"/>
      <c r="AA114" s="140"/>
      <c r="AB114" s="140"/>
      <c r="AC114" s="140"/>
      <c r="AD114" s="86">
        <v>0</v>
      </c>
      <c r="AE114" s="87"/>
      <c r="AF114" s="88"/>
      <c r="AG114" s="140">
        <f>IF(ISNUMBER(T114),T114,0)+IF(ISNUMBER(Y114),Y114,0)</f>
        <v>2758072</v>
      </c>
      <c r="AH114" s="140"/>
      <c r="AI114" s="140"/>
      <c r="AJ114" s="140"/>
      <c r="AK114" s="140"/>
      <c r="AL114" s="140">
        <v>2833437</v>
      </c>
      <c r="AM114" s="140"/>
      <c r="AN114" s="140"/>
      <c r="AO114" s="140"/>
      <c r="AP114" s="140"/>
      <c r="AQ114" s="140">
        <v>115000</v>
      </c>
      <c r="AR114" s="140"/>
      <c r="AS114" s="140"/>
      <c r="AT114" s="140"/>
      <c r="AU114" s="140"/>
      <c r="AV114" s="86">
        <v>0</v>
      </c>
      <c r="AW114" s="87"/>
      <c r="AX114" s="88"/>
      <c r="AY114" s="140">
        <f>IF(ISNUMBER(AL114),AL114,0)+IF(ISNUMBER(AQ114),AQ114,0)</f>
        <v>2948437</v>
      </c>
      <c r="AZ114" s="140"/>
      <c r="BA114" s="140"/>
      <c r="BB114" s="140"/>
      <c r="BC114" s="140"/>
      <c r="CA114" s="5" t="s">
        <v>43</v>
      </c>
    </row>
    <row r="115" spans="1:55" s="6" customFormat="1" ht="12.75" customHeight="1">
      <c r="A115" s="105"/>
      <c r="B115" s="106"/>
      <c r="C115" s="106"/>
      <c r="D115" s="178" t="s">
        <v>162</v>
      </c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5"/>
      <c r="T115" s="97">
        <f>T114</f>
        <v>2648072</v>
      </c>
      <c r="U115" s="97"/>
      <c r="V115" s="97"/>
      <c r="W115" s="97"/>
      <c r="X115" s="97"/>
      <c r="Y115" s="97">
        <f>Y114</f>
        <v>110000</v>
      </c>
      <c r="Z115" s="97"/>
      <c r="AA115" s="97"/>
      <c r="AB115" s="97"/>
      <c r="AC115" s="97"/>
      <c r="AD115" s="151">
        <v>0</v>
      </c>
      <c r="AE115" s="152"/>
      <c r="AF115" s="153"/>
      <c r="AG115" s="97">
        <f>IF(ISNUMBER(T115),T115,0)+IF(ISNUMBER(Y115),Y115,0)</f>
        <v>2758072</v>
      </c>
      <c r="AH115" s="97"/>
      <c r="AI115" s="97"/>
      <c r="AJ115" s="97"/>
      <c r="AK115" s="97"/>
      <c r="AL115" s="97">
        <f>AL114</f>
        <v>2833437</v>
      </c>
      <c r="AM115" s="97"/>
      <c r="AN115" s="97"/>
      <c r="AO115" s="97"/>
      <c r="AP115" s="97"/>
      <c r="AQ115" s="97">
        <f>AQ114</f>
        <v>115000</v>
      </c>
      <c r="AR115" s="97"/>
      <c r="AS115" s="97"/>
      <c r="AT115" s="97"/>
      <c r="AU115" s="97"/>
      <c r="AV115" s="151">
        <v>0</v>
      </c>
      <c r="AW115" s="152"/>
      <c r="AX115" s="153"/>
      <c r="AY115" s="97">
        <f>IF(ISNUMBER(AL115),AL115,0)+IF(ISNUMBER(AQ115),AQ115,0)</f>
        <v>2948437</v>
      </c>
      <c r="AZ115" s="97"/>
      <c r="BA115" s="97"/>
      <c r="BB115" s="97"/>
      <c r="BC115" s="97"/>
    </row>
    <row r="116" spans="1:55" s="5" customFormat="1" ht="12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</row>
    <row r="118" spans="1:64" ht="14.25" customHeight="1">
      <c r="A118" s="108" t="s">
        <v>167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</row>
    <row r="119" spans="1:64" ht="14.25" customHeight="1">
      <c r="A119" s="108" t="s">
        <v>278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</row>
    <row r="120" spans="1:76" ht="22.5" customHeight="1">
      <c r="A120" s="116" t="s">
        <v>7</v>
      </c>
      <c r="B120" s="117"/>
      <c r="C120" s="117"/>
      <c r="D120" s="129" t="s">
        <v>10</v>
      </c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 t="s">
        <v>9</v>
      </c>
      <c r="R120" s="129"/>
      <c r="S120" s="129"/>
      <c r="T120" s="129"/>
      <c r="U120" s="129"/>
      <c r="V120" s="129" t="s">
        <v>8</v>
      </c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3" t="s">
        <v>261</v>
      </c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5"/>
      <c r="AU120" s="123" t="s">
        <v>262</v>
      </c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5"/>
      <c r="BJ120" s="123" t="s">
        <v>263</v>
      </c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4"/>
      <c r="BV120" s="124"/>
      <c r="BW120" s="124"/>
      <c r="BX120" s="125"/>
    </row>
    <row r="121" spans="1:76" ht="32.25" customHeight="1">
      <c r="A121" s="119"/>
      <c r="B121" s="120"/>
      <c r="C121" s="120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 t="s">
        <v>5</v>
      </c>
      <c r="AG121" s="129"/>
      <c r="AH121" s="129"/>
      <c r="AI121" s="129"/>
      <c r="AJ121" s="129"/>
      <c r="AK121" s="129" t="s">
        <v>4</v>
      </c>
      <c r="AL121" s="129"/>
      <c r="AM121" s="129"/>
      <c r="AN121" s="129"/>
      <c r="AO121" s="129"/>
      <c r="AP121" s="129" t="s">
        <v>138</v>
      </c>
      <c r="AQ121" s="129"/>
      <c r="AR121" s="129"/>
      <c r="AS121" s="129"/>
      <c r="AT121" s="129"/>
      <c r="AU121" s="129" t="s">
        <v>5</v>
      </c>
      <c r="AV121" s="129"/>
      <c r="AW121" s="129"/>
      <c r="AX121" s="129"/>
      <c r="AY121" s="129"/>
      <c r="AZ121" s="129" t="s">
        <v>4</v>
      </c>
      <c r="BA121" s="129"/>
      <c r="BB121" s="129"/>
      <c r="BC121" s="129"/>
      <c r="BD121" s="129"/>
      <c r="BE121" s="129" t="s">
        <v>102</v>
      </c>
      <c r="BF121" s="129"/>
      <c r="BG121" s="129"/>
      <c r="BH121" s="129"/>
      <c r="BI121" s="129"/>
      <c r="BJ121" s="129" t="s">
        <v>5</v>
      </c>
      <c r="BK121" s="129"/>
      <c r="BL121" s="129"/>
      <c r="BM121" s="129"/>
      <c r="BN121" s="129"/>
      <c r="BO121" s="129" t="s">
        <v>4</v>
      </c>
      <c r="BP121" s="129"/>
      <c r="BQ121" s="129"/>
      <c r="BR121" s="129"/>
      <c r="BS121" s="129"/>
      <c r="BT121" s="129" t="s">
        <v>109</v>
      </c>
      <c r="BU121" s="129"/>
      <c r="BV121" s="129"/>
      <c r="BW121" s="129"/>
      <c r="BX121" s="129"/>
    </row>
    <row r="122" spans="1:76" ht="15" customHeight="1">
      <c r="A122" s="123">
        <v>1</v>
      </c>
      <c r="B122" s="124"/>
      <c r="C122" s="124"/>
      <c r="D122" s="129">
        <v>2</v>
      </c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>
        <v>3</v>
      </c>
      <c r="R122" s="129"/>
      <c r="S122" s="129"/>
      <c r="T122" s="129"/>
      <c r="U122" s="129"/>
      <c r="V122" s="129">
        <v>4</v>
      </c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>
        <v>5</v>
      </c>
      <c r="AG122" s="129"/>
      <c r="AH122" s="129"/>
      <c r="AI122" s="129"/>
      <c r="AJ122" s="129"/>
      <c r="AK122" s="129">
        <v>6</v>
      </c>
      <c r="AL122" s="129"/>
      <c r="AM122" s="129"/>
      <c r="AN122" s="129"/>
      <c r="AO122" s="129"/>
      <c r="AP122" s="129">
        <v>7</v>
      </c>
      <c r="AQ122" s="129"/>
      <c r="AR122" s="129"/>
      <c r="AS122" s="129"/>
      <c r="AT122" s="129"/>
      <c r="AU122" s="129">
        <v>8</v>
      </c>
      <c r="AV122" s="129"/>
      <c r="AW122" s="129"/>
      <c r="AX122" s="129"/>
      <c r="AY122" s="129"/>
      <c r="AZ122" s="129">
        <v>9</v>
      </c>
      <c r="BA122" s="129"/>
      <c r="BB122" s="129"/>
      <c r="BC122" s="129"/>
      <c r="BD122" s="129"/>
      <c r="BE122" s="129">
        <v>10</v>
      </c>
      <c r="BF122" s="129"/>
      <c r="BG122" s="129"/>
      <c r="BH122" s="129"/>
      <c r="BI122" s="129"/>
      <c r="BJ122" s="129">
        <v>11</v>
      </c>
      <c r="BK122" s="129"/>
      <c r="BL122" s="129"/>
      <c r="BM122" s="129"/>
      <c r="BN122" s="129"/>
      <c r="BO122" s="129">
        <v>12</v>
      </c>
      <c r="BP122" s="129"/>
      <c r="BQ122" s="129"/>
      <c r="BR122" s="129"/>
      <c r="BS122" s="129"/>
      <c r="BT122" s="129">
        <v>13</v>
      </c>
      <c r="BU122" s="129"/>
      <c r="BV122" s="129"/>
      <c r="BW122" s="129"/>
      <c r="BX122" s="129"/>
    </row>
    <row r="123" spans="1:79" ht="10.5" customHeight="1" hidden="1">
      <c r="A123" s="98" t="s">
        <v>169</v>
      </c>
      <c r="B123" s="126"/>
      <c r="C123" s="126"/>
      <c r="D123" s="129" t="s">
        <v>69</v>
      </c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 t="s">
        <v>82</v>
      </c>
      <c r="R123" s="129"/>
      <c r="S123" s="129"/>
      <c r="T123" s="129"/>
      <c r="U123" s="129"/>
      <c r="V123" s="129" t="s">
        <v>83</v>
      </c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30" t="s">
        <v>124</v>
      </c>
      <c r="AG123" s="130"/>
      <c r="AH123" s="130"/>
      <c r="AI123" s="130"/>
      <c r="AJ123" s="130"/>
      <c r="AK123" s="95" t="s">
        <v>125</v>
      </c>
      <c r="AL123" s="95"/>
      <c r="AM123" s="95"/>
      <c r="AN123" s="95"/>
      <c r="AO123" s="95"/>
      <c r="AP123" s="96" t="s">
        <v>137</v>
      </c>
      <c r="AQ123" s="96"/>
      <c r="AR123" s="96"/>
      <c r="AS123" s="96"/>
      <c r="AT123" s="96"/>
      <c r="AU123" s="130" t="s">
        <v>126</v>
      </c>
      <c r="AV123" s="130"/>
      <c r="AW123" s="130"/>
      <c r="AX123" s="130"/>
      <c r="AY123" s="130"/>
      <c r="AZ123" s="95" t="s">
        <v>127</v>
      </c>
      <c r="BA123" s="95"/>
      <c r="BB123" s="95"/>
      <c r="BC123" s="95"/>
      <c r="BD123" s="95"/>
      <c r="BE123" s="96" t="s">
        <v>137</v>
      </c>
      <c r="BF123" s="96"/>
      <c r="BG123" s="96"/>
      <c r="BH123" s="96"/>
      <c r="BI123" s="96"/>
      <c r="BJ123" s="130" t="s">
        <v>118</v>
      </c>
      <c r="BK123" s="130"/>
      <c r="BL123" s="130"/>
      <c r="BM123" s="130"/>
      <c r="BN123" s="130"/>
      <c r="BO123" s="95" t="s">
        <v>119</v>
      </c>
      <c r="BP123" s="95"/>
      <c r="BQ123" s="95"/>
      <c r="BR123" s="95"/>
      <c r="BS123" s="95"/>
      <c r="BT123" s="96" t="s">
        <v>137</v>
      </c>
      <c r="BU123" s="96"/>
      <c r="BV123" s="96"/>
      <c r="BW123" s="96"/>
      <c r="BX123" s="96"/>
      <c r="CA123" t="s">
        <v>44</v>
      </c>
    </row>
    <row r="124" spans="1:79" s="6" customFormat="1" ht="15" customHeight="1">
      <c r="A124" s="105">
        <v>0</v>
      </c>
      <c r="B124" s="106"/>
      <c r="C124" s="106"/>
      <c r="D124" s="122" t="s">
        <v>215</v>
      </c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CA124" s="6" t="s">
        <v>45</v>
      </c>
    </row>
    <row r="125" spans="1:76" s="28" customFormat="1" ht="15" customHeight="1">
      <c r="A125" s="98">
        <v>0</v>
      </c>
      <c r="B125" s="126"/>
      <c r="C125" s="126"/>
      <c r="D125" s="168" t="s">
        <v>216</v>
      </c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1"/>
      <c r="Q125" s="129" t="s">
        <v>217</v>
      </c>
      <c r="R125" s="129"/>
      <c r="S125" s="129"/>
      <c r="T125" s="129"/>
      <c r="U125" s="129"/>
      <c r="V125" s="129" t="s">
        <v>218</v>
      </c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54">
        <v>8</v>
      </c>
      <c r="AG125" s="155"/>
      <c r="AH125" s="155"/>
      <c r="AI125" s="155"/>
      <c r="AJ125" s="156"/>
      <c r="AK125" s="154">
        <v>0</v>
      </c>
      <c r="AL125" s="155"/>
      <c r="AM125" s="155"/>
      <c r="AN125" s="155"/>
      <c r="AO125" s="156"/>
      <c r="AP125" s="154">
        <f>IF(ISNUMBER(AF125),AF125,0)+IF(ISNUMBER(AK125),AK125,0)</f>
        <v>8</v>
      </c>
      <c r="AQ125" s="155"/>
      <c r="AR125" s="155"/>
      <c r="AS125" s="155"/>
      <c r="AT125" s="156"/>
      <c r="AU125" s="182">
        <v>8</v>
      </c>
      <c r="AV125" s="182"/>
      <c r="AW125" s="182"/>
      <c r="AX125" s="182"/>
      <c r="AY125" s="182"/>
      <c r="AZ125" s="182">
        <v>0</v>
      </c>
      <c r="BA125" s="182"/>
      <c r="BB125" s="182"/>
      <c r="BC125" s="182"/>
      <c r="BD125" s="182"/>
      <c r="BE125" s="182">
        <f>IF(ISNUMBER(AU125),AU125,0)+IF(ISNUMBER(AZ125),AZ125,0)</f>
        <v>8</v>
      </c>
      <c r="BF125" s="182"/>
      <c r="BG125" s="182"/>
      <c r="BH125" s="182"/>
      <c r="BI125" s="182"/>
      <c r="BJ125" s="182">
        <v>8</v>
      </c>
      <c r="BK125" s="182"/>
      <c r="BL125" s="182"/>
      <c r="BM125" s="182"/>
      <c r="BN125" s="182"/>
      <c r="BO125" s="182">
        <v>0</v>
      </c>
      <c r="BP125" s="182"/>
      <c r="BQ125" s="182"/>
      <c r="BR125" s="182"/>
      <c r="BS125" s="182"/>
      <c r="BT125" s="182">
        <f aca="true" t="shared" si="5" ref="BT125:BT132">IF(ISNUMBER(BJ125),BJ125,0)+IF(ISNUMBER(BO125),BO125,0)</f>
        <v>8</v>
      </c>
      <c r="BU125" s="182"/>
      <c r="BV125" s="182"/>
      <c r="BW125" s="182"/>
      <c r="BX125" s="182"/>
    </row>
    <row r="126" spans="1:76" s="6" customFormat="1" ht="15" customHeight="1">
      <c r="A126" s="105">
        <v>0</v>
      </c>
      <c r="B126" s="106"/>
      <c r="C126" s="106"/>
      <c r="D126" s="163" t="s">
        <v>219</v>
      </c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7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83"/>
      <c r="AG126" s="184"/>
      <c r="AH126" s="184"/>
      <c r="AI126" s="184"/>
      <c r="AJ126" s="185"/>
      <c r="AK126" s="183"/>
      <c r="AL126" s="184"/>
      <c r="AM126" s="184"/>
      <c r="AN126" s="184"/>
      <c r="AO126" s="185"/>
      <c r="AP126" s="183"/>
      <c r="AQ126" s="184"/>
      <c r="AR126" s="184"/>
      <c r="AS126" s="184"/>
      <c r="AT126" s="18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</row>
    <row r="127" spans="1:76" s="28" customFormat="1" ht="28.5" customHeight="1">
      <c r="A127" s="98">
        <v>0</v>
      </c>
      <c r="B127" s="126"/>
      <c r="C127" s="126"/>
      <c r="D127" s="168" t="s">
        <v>220</v>
      </c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70"/>
      <c r="Q127" s="129" t="s">
        <v>217</v>
      </c>
      <c r="R127" s="129"/>
      <c r="S127" s="129"/>
      <c r="T127" s="129"/>
      <c r="U127" s="129"/>
      <c r="V127" s="168" t="s">
        <v>221</v>
      </c>
      <c r="W127" s="180"/>
      <c r="X127" s="180"/>
      <c r="Y127" s="180"/>
      <c r="Z127" s="180"/>
      <c r="AA127" s="180"/>
      <c r="AB127" s="180"/>
      <c r="AC127" s="180"/>
      <c r="AD127" s="180"/>
      <c r="AE127" s="181"/>
      <c r="AF127" s="154">
        <v>950</v>
      </c>
      <c r="AG127" s="155"/>
      <c r="AH127" s="155"/>
      <c r="AI127" s="155"/>
      <c r="AJ127" s="156"/>
      <c r="AK127" s="154">
        <v>0</v>
      </c>
      <c r="AL127" s="155"/>
      <c r="AM127" s="155"/>
      <c r="AN127" s="155"/>
      <c r="AO127" s="156"/>
      <c r="AP127" s="154">
        <f>IF(ISNUMBER(AF127),AF127,0)+IF(ISNUMBER(AK127),AK127,0)</f>
        <v>950</v>
      </c>
      <c r="AQ127" s="155"/>
      <c r="AR127" s="155"/>
      <c r="AS127" s="155"/>
      <c r="AT127" s="156"/>
      <c r="AU127" s="182">
        <v>1100</v>
      </c>
      <c r="AV127" s="182"/>
      <c r="AW127" s="182"/>
      <c r="AX127" s="182"/>
      <c r="AY127" s="182"/>
      <c r="AZ127" s="182">
        <v>0</v>
      </c>
      <c r="BA127" s="182"/>
      <c r="BB127" s="182"/>
      <c r="BC127" s="182"/>
      <c r="BD127" s="182"/>
      <c r="BE127" s="182">
        <f>IF(ISNUMBER(AU127),AU127,0)+IF(ISNUMBER(AZ127),AZ127,0)</f>
        <v>1100</v>
      </c>
      <c r="BF127" s="182"/>
      <c r="BG127" s="182"/>
      <c r="BH127" s="182"/>
      <c r="BI127" s="182"/>
      <c r="BJ127" s="182">
        <v>1336</v>
      </c>
      <c r="BK127" s="182"/>
      <c r="BL127" s="182"/>
      <c r="BM127" s="182"/>
      <c r="BN127" s="182"/>
      <c r="BO127" s="182">
        <v>0</v>
      </c>
      <c r="BP127" s="182"/>
      <c r="BQ127" s="182"/>
      <c r="BR127" s="182"/>
      <c r="BS127" s="182"/>
      <c r="BT127" s="182">
        <f t="shared" si="5"/>
        <v>1336</v>
      </c>
      <c r="BU127" s="182"/>
      <c r="BV127" s="182"/>
      <c r="BW127" s="182"/>
      <c r="BX127" s="182"/>
    </row>
    <row r="128" spans="1:76" s="28" customFormat="1" ht="30" customHeight="1">
      <c r="A128" s="98">
        <v>0</v>
      </c>
      <c r="B128" s="126"/>
      <c r="C128" s="126"/>
      <c r="D128" s="168" t="s">
        <v>222</v>
      </c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70"/>
      <c r="Q128" s="129" t="s">
        <v>217</v>
      </c>
      <c r="R128" s="129"/>
      <c r="S128" s="129"/>
      <c r="T128" s="129"/>
      <c r="U128" s="129"/>
      <c r="V128" s="168" t="s">
        <v>223</v>
      </c>
      <c r="W128" s="180"/>
      <c r="X128" s="180"/>
      <c r="Y128" s="180"/>
      <c r="Z128" s="180"/>
      <c r="AA128" s="180"/>
      <c r="AB128" s="180"/>
      <c r="AC128" s="180"/>
      <c r="AD128" s="180"/>
      <c r="AE128" s="181"/>
      <c r="AF128" s="154">
        <v>175</v>
      </c>
      <c r="AG128" s="155"/>
      <c r="AH128" s="155"/>
      <c r="AI128" s="155"/>
      <c r="AJ128" s="156"/>
      <c r="AK128" s="154">
        <v>0</v>
      </c>
      <c r="AL128" s="155"/>
      <c r="AM128" s="155"/>
      <c r="AN128" s="155"/>
      <c r="AO128" s="156"/>
      <c r="AP128" s="154">
        <f>IF(ISNUMBER(AF128),AF128,0)+IF(ISNUMBER(AK128),AK128,0)</f>
        <v>175</v>
      </c>
      <c r="AQ128" s="155"/>
      <c r="AR128" s="155"/>
      <c r="AS128" s="155"/>
      <c r="AT128" s="156"/>
      <c r="AU128" s="182">
        <v>200</v>
      </c>
      <c r="AV128" s="182"/>
      <c r="AW128" s="182"/>
      <c r="AX128" s="182"/>
      <c r="AY128" s="182"/>
      <c r="AZ128" s="182">
        <v>0</v>
      </c>
      <c r="BA128" s="182"/>
      <c r="BB128" s="182"/>
      <c r="BC128" s="182"/>
      <c r="BD128" s="182"/>
      <c r="BE128" s="182">
        <f>IF(ISNUMBER(AU128),AU128,0)+IF(ISNUMBER(AZ128),AZ128,0)</f>
        <v>200</v>
      </c>
      <c r="BF128" s="182"/>
      <c r="BG128" s="182"/>
      <c r="BH128" s="182"/>
      <c r="BI128" s="182"/>
      <c r="BJ128" s="182">
        <v>200</v>
      </c>
      <c r="BK128" s="182"/>
      <c r="BL128" s="182"/>
      <c r="BM128" s="182"/>
      <c r="BN128" s="182"/>
      <c r="BO128" s="182">
        <v>0</v>
      </c>
      <c r="BP128" s="182"/>
      <c r="BQ128" s="182"/>
      <c r="BR128" s="182"/>
      <c r="BS128" s="182"/>
      <c r="BT128" s="182">
        <f t="shared" si="5"/>
        <v>200</v>
      </c>
      <c r="BU128" s="182"/>
      <c r="BV128" s="182"/>
      <c r="BW128" s="182"/>
      <c r="BX128" s="182"/>
    </row>
    <row r="129" spans="1:76" s="6" customFormat="1" ht="15" customHeight="1">
      <c r="A129" s="105">
        <v>0</v>
      </c>
      <c r="B129" s="106"/>
      <c r="C129" s="106"/>
      <c r="D129" s="163" t="s">
        <v>224</v>
      </c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5"/>
      <c r="Q129" s="122"/>
      <c r="R129" s="122"/>
      <c r="S129" s="122"/>
      <c r="T129" s="122"/>
      <c r="U129" s="122"/>
      <c r="V129" s="163"/>
      <c r="W129" s="166"/>
      <c r="X129" s="166"/>
      <c r="Y129" s="166"/>
      <c r="Z129" s="166"/>
      <c r="AA129" s="166"/>
      <c r="AB129" s="166"/>
      <c r="AC129" s="166"/>
      <c r="AD129" s="166"/>
      <c r="AE129" s="167"/>
      <c r="AF129" s="183"/>
      <c r="AG129" s="184"/>
      <c r="AH129" s="184"/>
      <c r="AI129" s="184"/>
      <c r="AJ129" s="185"/>
      <c r="AK129" s="183"/>
      <c r="AL129" s="184"/>
      <c r="AM129" s="184"/>
      <c r="AN129" s="184"/>
      <c r="AO129" s="185"/>
      <c r="AP129" s="183"/>
      <c r="AQ129" s="184"/>
      <c r="AR129" s="184"/>
      <c r="AS129" s="184"/>
      <c r="AT129" s="18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</row>
    <row r="130" spans="1:76" s="28" customFormat="1" ht="42.75" customHeight="1">
      <c r="A130" s="98">
        <v>0</v>
      </c>
      <c r="B130" s="126"/>
      <c r="C130" s="126"/>
      <c r="D130" s="168" t="s">
        <v>225</v>
      </c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70"/>
      <c r="Q130" s="129" t="s">
        <v>217</v>
      </c>
      <c r="R130" s="129"/>
      <c r="S130" s="129"/>
      <c r="T130" s="129"/>
      <c r="U130" s="129"/>
      <c r="V130" s="168" t="s">
        <v>226</v>
      </c>
      <c r="W130" s="169"/>
      <c r="X130" s="169"/>
      <c r="Y130" s="169"/>
      <c r="Z130" s="169"/>
      <c r="AA130" s="169"/>
      <c r="AB130" s="169"/>
      <c r="AC130" s="169"/>
      <c r="AD130" s="169"/>
      <c r="AE130" s="170"/>
      <c r="AF130" s="154">
        <v>135</v>
      </c>
      <c r="AG130" s="155"/>
      <c r="AH130" s="155"/>
      <c r="AI130" s="155"/>
      <c r="AJ130" s="156"/>
      <c r="AK130" s="154">
        <v>0</v>
      </c>
      <c r="AL130" s="155"/>
      <c r="AM130" s="155"/>
      <c r="AN130" s="155"/>
      <c r="AO130" s="156"/>
      <c r="AP130" s="154">
        <f>IF(ISNUMBER(AF130),AF130,0)+IF(ISNUMBER(AK130),AK130,0)</f>
        <v>135</v>
      </c>
      <c r="AQ130" s="155"/>
      <c r="AR130" s="155"/>
      <c r="AS130" s="155"/>
      <c r="AT130" s="156"/>
      <c r="AU130" s="182">
        <v>138</v>
      </c>
      <c r="AV130" s="182"/>
      <c r="AW130" s="182"/>
      <c r="AX130" s="182"/>
      <c r="AY130" s="182"/>
      <c r="AZ130" s="182">
        <v>0</v>
      </c>
      <c r="BA130" s="182"/>
      <c r="BB130" s="182"/>
      <c r="BC130" s="182"/>
      <c r="BD130" s="182"/>
      <c r="BE130" s="182">
        <v>138</v>
      </c>
      <c r="BF130" s="182"/>
      <c r="BG130" s="182"/>
      <c r="BH130" s="182"/>
      <c r="BI130" s="182"/>
      <c r="BJ130" s="182">
        <v>167</v>
      </c>
      <c r="BK130" s="182"/>
      <c r="BL130" s="182"/>
      <c r="BM130" s="182"/>
      <c r="BN130" s="182"/>
      <c r="BO130" s="182">
        <v>0</v>
      </c>
      <c r="BP130" s="182"/>
      <c r="BQ130" s="182"/>
      <c r="BR130" s="182"/>
      <c r="BS130" s="182"/>
      <c r="BT130" s="182">
        <v>138</v>
      </c>
      <c r="BU130" s="182"/>
      <c r="BV130" s="182"/>
      <c r="BW130" s="182"/>
      <c r="BX130" s="182"/>
    </row>
    <row r="131" spans="1:76" s="28" customFormat="1" ht="30" customHeight="1">
      <c r="A131" s="98">
        <v>0</v>
      </c>
      <c r="B131" s="126"/>
      <c r="C131" s="126"/>
      <c r="D131" s="168" t="s">
        <v>227</v>
      </c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70"/>
      <c r="Q131" s="129" t="s">
        <v>217</v>
      </c>
      <c r="R131" s="129"/>
      <c r="S131" s="129"/>
      <c r="T131" s="129"/>
      <c r="U131" s="129"/>
      <c r="V131" s="168" t="s">
        <v>226</v>
      </c>
      <c r="W131" s="169"/>
      <c r="X131" s="169"/>
      <c r="Y131" s="169"/>
      <c r="Z131" s="169"/>
      <c r="AA131" s="169"/>
      <c r="AB131" s="169"/>
      <c r="AC131" s="169"/>
      <c r="AD131" s="169"/>
      <c r="AE131" s="170"/>
      <c r="AF131" s="154">
        <v>25</v>
      </c>
      <c r="AG131" s="155"/>
      <c r="AH131" s="155"/>
      <c r="AI131" s="155"/>
      <c r="AJ131" s="156"/>
      <c r="AK131" s="154">
        <v>0</v>
      </c>
      <c r="AL131" s="155"/>
      <c r="AM131" s="155"/>
      <c r="AN131" s="155"/>
      <c r="AO131" s="156"/>
      <c r="AP131" s="154">
        <f>IF(ISNUMBER(AF131),AF131,0)+IF(ISNUMBER(AK131),AK131,0)</f>
        <v>25</v>
      </c>
      <c r="AQ131" s="155"/>
      <c r="AR131" s="155"/>
      <c r="AS131" s="155"/>
      <c r="AT131" s="156"/>
      <c r="AU131" s="182">
        <v>25</v>
      </c>
      <c r="AV131" s="182"/>
      <c r="AW131" s="182"/>
      <c r="AX131" s="182"/>
      <c r="AY131" s="182"/>
      <c r="AZ131" s="182">
        <v>0</v>
      </c>
      <c r="BA131" s="182"/>
      <c r="BB131" s="182"/>
      <c r="BC131" s="182"/>
      <c r="BD131" s="182"/>
      <c r="BE131" s="182">
        <v>25</v>
      </c>
      <c r="BF131" s="182"/>
      <c r="BG131" s="182"/>
      <c r="BH131" s="182"/>
      <c r="BI131" s="182"/>
      <c r="BJ131" s="182">
        <v>25</v>
      </c>
      <c r="BK131" s="182"/>
      <c r="BL131" s="182"/>
      <c r="BM131" s="182"/>
      <c r="BN131" s="182"/>
      <c r="BO131" s="182">
        <v>0</v>
      </c>
      <c r="BP131" s="182"/>
      <c r="BQ131" s="182"/>
      <c r="BR131" s="182"/>
      <c r="BS131" s="182"/>
      <c r="BT131" s="182">
        <v>25</v>
      </c>
      <c r="BU131" s="182"/>
      <c r="BV131" s="182"/>
      <c r="BW131" s="182"/>
      <c r="BX131" s="182"/>
    </row>
    <row r="132" spans="1:76" s="28" customFormat="1" ht="30" customHeight="1">
      <c r="A132" s="98">
        <v>0</v>
      </c>
      <c r="B132" s="126"/>
      <c r="C132" s="126"/>
      <c r="D132" s="168" t="s">
        <v>228</v>
      </c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70"/>
      <c r="Q132" s="129" t="s">
        <v>229</v>
      </c>
      <c r="R132" s="129"/>
      <c r="S132" s="129"/>
      <c r="T132" s="129"/>
      <c r="U132" s="129"/>
      <c r="V132" s="168" t="s">
        <v>226</v>
      </c>
      <c r="W132" s="169"/>
      <c r="X132" s="169"/>
      <c r="Y132" s="169"/>
      <c r="Z132" s="169"/>
      <c r="AA132" s="169"/>
      <c r="AB132" s="169"/>
      <c r="AC132" s="169"/>
      <c r="AD132" s="169"/>
      <c r="AE132" s="170"/>
      <c r="AF132" s="186">
        <v>270.595</v>
      </c>
      <c r="AG132" s="187"/>
      <c r="AH132" s="187"/>
      <c r="AI132" s="187"/>
      <c r="AJ132" s="188"/>
      <c r="AK132" s="154">
        <v>0</v>
      </c>
      <c r="AL132" s="155"/>
      <c r="AM132" s="155"/>
      <c r="AN132" s="155"/>
      <c r="AO132" s="156"/>
      <c r="AP132" s="186">
        <f>IF(ISNUMBER(AF132),AF132,0)+IF(ISNUMBER(AK132),AK132,0)</f>
        <v>270.595</v>
      </c>
      <c r="AQ132" s="187"/>
      <c r="AR132" s="187"/>
      <c r="AS132" s="187"/>
      <c r="AT132" s="188"/>
      <c r="AU132" s="182">
        <v>283.118</v>
      </c>
      <c r="AV132" s="182"/>
      <c r="AW132" s="182"/>
      <c r="AX132" s="182"/>
      <c r="AY132" s="182"/>
      <c r="AZ132" s="182">
        <v>0</v>
      </c>
      <c r="BA132" s="182"/>
      <c r="BB132" s="182"/>
      <c r="BC132" s="182"/>
      <c r="BD132" s="182"/>
      <c r="BE132" s="182">
        <f>IF(ISNUMBER(AU132),AU132,0)+IF(ISNUMBER(AZ132),AZ132,0)</f>
        <v>283.118</v>
      </c>
      <c r="BF132" s="182"/>
      <c r="BG132" s="182"/>
      <c r="BH132" s="182"/>
      <c r="BI132" s="182"/>
      <c r="BJ132" s="182">
        <v>309.354</v>
      </c>
      <c r="BK132" s="182"/>
      <c r="BL132" s="182"/>
      <c r="BM132" s="182"/>
      <c r="BN132" s="182"/>
      <c r="BO132" s="182">
        <v>0</v>
      </c>
      <c r="BP132" s="182"/>
      <c r="BQ132" s="182"/>
      <c r="BR132" s="182"/>
      <c r="BS132" s="182"/>
      <c r="BT132" s="182">
        <f t="shared" si="5"/>
        <v>309.354</v>
      </c>
      <c r="BU132" s="182"/>
      <c r="BV132" s="182"/>
      <c r="BW132" s="182"/>
      <c r="BX132" s="182"/>
    </row>
    <row r="134" spans="1:64" ht="14.25" customHeight="1">
      <c r="A134" s="108" t="s">
        <v>279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</row>
    <row r="135" spans="1:61" ht="22.5" customHeight="1">
      <c r="A135" s="116" t="s">
        <v>7</v>
      </c>
      <c r="B135" s="117"/>
      <c r="C135" s="117"/>
      <c r="D135" s="129" t="s">
        <v>10</v>
      </c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 t="s">
        <v>9</v>
      </c>
      <c r="R135" s="129"/>
      <c r="S135" s="129"/>
      <c r="T135" s="129"/>
      <c r="U135" s="129"/>
      <c r="V135" s="129" t="s">
        <v>8</v>
      </c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3" t="s">
        <v>203</v>
      </c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5"/>
      <c r="AU135" s="123" t="s">
        <v>264</v>
      </c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5"/>
    </row>
    <row r="136" spans="1:61" ht="28.5" customHeight="1">
      <c r="A136" s="119"/>
      <c r="B136" s="120"/>
      <c r="C136" s="120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 t="s">
        <v>5</v>
      </c>
      <c r="AG136" s="129"/>
      <c r="AH136" s="129"/>
      <c r="AI136" s="129"/>
      <c r="AJ136" s="129"/>
      <c r="AK136" s="129" t="s">
        <v>4</v>
      </c>
      <c r="AL136" s="129"/>
      <c r="AM136" s="129"/>
      <c r="AN136" s="129"/>
      <c r="AO136" s="129"/>
      <c r="AP136" s="129" t="s">
        <v>138</v>
      </c>
      <c r="AQ136" s="129"/>
      <c r="AR136" s="129"/>
      <c r="AS136" s="129"/>
      <c r="AT136" s="129"/>
      <c r="AU136" s="129" t="s">
        <v>5</v>
      </c>
      <c r="AV136" s="129"/>
      <c r="AW136" s="129"/>
      <c r="AX136" s="129"/>
      <c r="AY136" s="129"/>
      <c r="AZ136" s="129" t="s">
        <v>4</v>
      </c>
      <c r="BA136" s="129"/>
      <c r="BB136" s="129"/>
      <c r="BC136" s="129"/>
      <c r="BD136" s="129"/>
      <c r="BE136" s="129" t="s">
        <v>102</v>
      </c>
      <c r="BF136" s="129"/>
      <c r="BG136" s="129"/>
      <c r="BH136" s="129"/>
      <c r="BI136" s="129"/>
    </row>
    <row r="137" spans="1:61" ht="15" customHeight="1">
      <c r="A137" s="123">
        <v>1</v>
      </c>
      <c r="B137" s="124"/>
      <c r="C137" s="124"/>
      <c r="D137" s="129">
        <v>2</v>
      </c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>
        <v>3</v>
      </c>
      <c r="R137" s="129"/>
      <c r="S137" s="129"/>
      <c r="T137" s="129"/>
      <c r="U137" s="129"/>
      <c r="V137" s="129">
        <v>4</v>
      </c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>
        <v>5</v>
      </c>
      <c r="AG137" s="129"/>
      <c r="AH137" s="129"/>
      <c r="AI137" s="129"/>
      <c r="AJ137" s="129"/>
      <c r="AK137" s="129">
        <v>6</v>
      </c>
      <c r="AL137" s="129"/>
      <c r="AM137" s="129"/>
      <c r="AN137" s="129"/>
      <c r="AO137" s="129"/>
      <c r="AP137" s="129">
        <v>7</v>
      </c>
      <c r="AQ137" s="129"/>
      <c r="AR137" s="129"/>
      <c r="AS137" s="129"/>
      <c r="AT137" s="129"/>
      <c r="AU137" s="129">
        <v>8</v>
      </c>
      <c r="AV137" s="129"/>
      <c r="AW137" s="129"/>
      <c r="AX137" s="129"/>
      <c r="AY137" s="129"/>
      <c r="AZ137" s="129">
        <v>9</v>
      </c>
      <c r="BA137" s="129"/>
      <c r="BB137" s="129"/>
      <c r="BC137" s="129"/>
      <c r="BD137" s="129"/>
      <c r="BE137" s="129">
        <v>10</v>
      </c>
      <c r="BF137" s="129"/>
      <c r="BG137" s="129"/>
      <c r="BH137" s="129"/>
      <c r="BI137" s="129"/>
    </row>
    <row r="138" spans="1:79" ht="15.75" customHeight="1" hidden="1">
      <c r="A138" s="98" t="s">
        <v>169</v>
      </c>
      <c r="B138" s="126"/>
      <c r="C138" s="126"/>
      <c r="D138" s="129" t="s">
        <v>69</v>
      </c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 t="s">
        <v>82</v>
      </c>
      <c r="R138" s="129"/>
      <c r="S138" s="129"/>
      <c r="T138" s="129"/>
      <c r="U138" s="129"/>
      <c r="V138" s="129" t="s">
        <v>83</v>
      </c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30" t="s">
        <v>120</v>
      </c>
      <c r="AG138" s="130"/>
      <c r="AH138" s="130"/>
      <c r="AI138" s="130"/>
      <c r="AJ138" s="130"/>
      <c r="AK138" s="95" t="s">
        <v>121</v>
      </c>
      <c r="AL138" s="95"/>
      <c r="AM138" s="95"/>
      <c r="AN138" s="95"/>
      <c r="AO138" s="95"/>
      <c r="AP138" s="96" t="s">
        <v>137</v>
      </c>
      <c r="AQ138" s="96"/>
      <c r="AR138" s="96"/>
      <c r="AS138" s="96"/>
      <c r="AT138" s="96"/>
      <c r="AU138" s="130" t="s">
        <v>122</v>
      </c>
      <c r="AV138" s="130"/>
      <c r="AW138" s="130"/>
      <c r="AX138" s="130"/>
      <c r="AY138" s="130"/>
      <c r="AZ138" s="95" t="s">
        <v>123</v>
      </c>
      <c r="BA138" s="95"/>
      <c r="BB138" s="95"/>
      <c r="BC138" s="95"/>
      <c r="BD138" s="95"/>
      <c r="BE138" s="96" t="s">
        <v>137</v>
      </c>
      <c r="BF138" s="96"/>
      <c r="BG138" s="96"/>
      <c r="BH138" s="96"/>
      <c r="BI138" s="96"/>
      <c r="CA138" t="s">
        <v>46</v>
      </c>
    </row>
    <row r="139" spans="1:79" s="6" customFormat="1" ht="13.5">
      <c r="A139" s="105">
        <v>0</v>
      </c>
      <c r="B139" s="106"/>
      <c r="C139" s="106"/>
      <c r="D139" s="122" t="s">
        <v>215</v>
      </c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CA139" s="6" t="s">
        <v>47</v>
      </c>
    </row>
    <row r="140" spans="1:61" s="28" customFormat="1" ht="14.25" customHeight="1">
      <c r="A140" s="98">
        <v>0</v>
      </c>
      <c r="B140" s="126"/>
      <c r="C140" s="126"/>
      <c r="D140" s="168" t="s">
        <v>216</v>
      </c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1"/>
      <c r="Q140" s="129" t="s">
        <v>217</v>
      </c>
      <c r="R140" s="129"/>
      <c r="S140" s="129"/>
      <c r="T140" s="129"/>
      <c r="U140" s="129"/>
      <c r="V140" s="129" t="s">
        <v>218</v>
      </c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82">
        <v>8</v>
      </c>
      <c r="AG140" s="182"/>
      <c r="AH140" s="182"/>
      <c r="AI140" s="182"/>
      <c r="AJ140" s="182"/>
      <c r="AK140" s="182">
        <v>0</v>
      </c>
      <c r="AL140" s="182"/>
      <c r="AM140" s="182"/>
      <c r="AN140" s="182"/>
      <c r="AO140" s="182"/>
      <c r="AP140" s="182">
        <f>IF(ISNUMBER(AF140),AF140,0)+IF(ISNUMBER(AK140),AK140,0)</f>
        <v>8</v>
      </c>
      <c r="AQ140" s="182"/>
      <c r="AR140" s="182"/>
      <c r="AS140" s="182"/>
      <c r="AT140" s="182"/>
      <c r="AU140" s="182">
        <v>8</v>
      </c>
      <c r="AV140" s="182"/>
      <c r="AW140" s="182"/>
      <c r="AX140" s="182"/>
      <c r="AY140" s="182"/>
      <c r="AZ140" s="182">
        <v>0</v>
      </c>
      <c r="BA140" s="182"/>
      <c r="BB140" s="182"/>
      <c r="BC140" s="182"/>
      <c r="BD140" s="182"/>
      <c r="BE140" s="182">
        <f>IF(ISNUMBER(AU140),AU140,0)+IF(ISNUMBER(AZ140),AZ140,0)</f>
        <v>8</v>
      </c>
      <c r="BF140" s="182"/>
      <c r="BG140" s="182"/>
      <c r="BH140" s="182"/>
      <c r="BI140" s="182"/>
    </row>
    <row r="141" spans="1:61" s="6" customFormat="1" ht="13.5">
      <c r="A141" s="105">
        <v>0</v>
      </c>
      <c r="B141" s="106"/>
      <c r="C141" s="106"/>
      <c r="D141" s="163" t="s">
        <v>219</v>
      </c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7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</row>
    <row r="142" spans="1:61" s="28" customFormat="1" ht="28.5" customHeight="1">
      <c r="A142" s="98">
        <v>0</v>
      </c>
      <c r="B142" s="126"/>
      <c r="C142" s="126"/>
      <c r="D142" s="168" t="s">
        <v>220</v>
      </c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70"/>
      <c r="Q142" s="129" t="s">
        <v>217</v>
      </c>
      <c r="R142" s="129"/>
      <c r="S142" s="129"/>
      <c r="T142" s="129"/>
      <c r="U142" s="129"/>
      <c r="V142" s="168" t="s">
        <v>221</v>
      </c>
      <c r="W142" s="180"/>
      <c r="X142" s="180"/>
      <c r="Y142" s="180"/>
      <c r="Z142" s="180"/>
      <c r="AA142" s="180"/>
      <c r="AB142" s="180"/>
      <c r="AC142" s="180"/>
      <c r="AD142" s="180"/>
      <c r="AE142" s="181"/>
      <c r="AF142" s="182">
        <v>1352</v>
      </c>
      <c r="AG142" s="182"/>
      <c r="AH142" s="182"/>
      <c r="AI142" s="182"/>
      <c r="AJ142" s="182"/>
      <c r="AK142" s="182">
        <v>0</v>
      </c>
      <c r="AL142" s="182"/>
      <c r="AM142" s="182"/>
      <c r="AN142" s="182"/>
      <c r="AO142" s="182"/>
      <c r="AP142" s="182">
        <f>IF(ISNUMBER(AF142),AF142,0)+IF(ISNUMBER(AK142),AK142,0)</f>
        <v>1352</v>
      </c>
      <c r="AQ142" s="182"/>
      <c r="AR142" s="182"/>
      <c r="AS142" s="182"/>
      <c r="AT142" s="182"/>
      <c r="AU142" s="182">
        <v>1360</v>
      </c>
      <c r="AV142" s="182"/>
      <c r="AW142" s="182"/>
      <c r="AX142" s="182"/>
      <c r="AY142" s="182"/>
      <c r="AZ142" s="182">
        <v>0</v>
      </c>
      <c r="BA142" s="182"/>
      <c r="BB142" s="182"/>
      <c r="BC142" s="182"/>
      <c r="BD142" s="182"/>
      <c r="BE142" s="182">
        <f>IF(ISNUMBER(AU142),AU142,0)+IF(ISNUMBER(AZ142),AZ142,0)</f>
        <v>1360</v>
      </c>
      <c r="BF142" s="182"/>
      <c r="BG142" s="182"/>
      <c r="BH142" s="182"/>
      <c r="BI142" s="182"/>
    </row>
    <row r="143" spans="1:61" s="28" customFormat="1" ht="30" customHeight="1">
      <c r="A143" s="98">
        <v>0</v>
      </c>
      <c r="B143" s="126"/>
      <c r="C143" s="126"/>
      <c r="D143" s="168" t="s">
        <v>222</v>
      </c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70"/>
      <c r="Q143" s="129" t="s">
        <v>217</v>
      </c>
      <c r="R143" s="129"/>
      <c r="S143" s="129"/>
      <c r="T143" s="129"/>
      <c r="U143" s="129"/>
      <c r="V143" s="168" t="s">
        <v>223</v>
      </c>
      <c r="W143" s="180"/>
      <c r="X143" s="180"/>
      <c r="Y143" s="180"/>
      <c r="Z143" s="180"/>
      <c r="AA143" s="180"/>
      <c r="AB143" s="180"/>
      <c r="AC143" s="180"/>
      <c r="AD143" s="180"/>
      <c r="AE143" s="181"/>
      <c r="AF143" s="182">
        <v>200</v>
      </c>
      <c r="AG143" s="182"/>
      <c r="AH143" s="182"/>
      <c r="AI143" s="182"/>
      <c r="AJ143" s="182"/>
      <c r="AK143" s="182">
        <v>0</v>
      </c>
      <c r="AL143" s="182"/>
      <c r="AM143" s="182"/>
      <c r="AN143" s="182"/>
      <c r="AO143" s="182"/>
      <c r="AP143" s="182">
        <f>IF(ISNUMBER(AF143),AF143,0)+IF(ISNUMBER(AK143),AK143,0)</f>
        <v>200</v>
      </c>
      <c r="AQ143" s="182"/>
      <c r="AR143" s="182"/>
      <c r="AS143" s="182"/>
      <c r="AT143" s="182"/>
      <c r="AU143" s="182">
        <v>200</v>
      </c>
      <c r="AV143" s="182"/>
      <c r="AW143" s="182"/>
      <c r="AX143" s="182"/>
      <c r="AY143" s="182"/>
      <c r="AZ143" s="182">
        <v>0</v>
      </c>
      <c r="BA143" s="182"/>
      <c r="BB143" s="182"/>
      <c r="BC143" s="182"/>
      <c r="BD143" s="182"/>
      <c r="BE143" s="182">
        <f>IF(ISNUMBER(AU143),AU143,0)+IF(ISNUMBER(AZ143),AZ143,0)</f>
        <v>200</v>
      </c>
      <c r="BF143" s="182"/>
      <c r="BG143" s="182"/>
      <c r="BH143" s="182"/>
      <c r="BI143" s="182"/>
    </row>
    <row r="144" spans="1:61" s="6" customFormat="1" ht="13.5">
      <c r="A144" s="105">
        <v>0</v>
      </c>
      <c r="B144" s="106"/>
      <c r="C144" s="106"/>
      <c r="D144" s="163" t="s">
        <v>224</v>
      </c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5"/>
      <c r="Q144" s="122"/>
      <c r="R144" s="122"/>
      <c r="S144" s="122"/>
      <c r="T144" s="122"/>
      <c r="U144" s="122"/>
      <c r="V144" s="163"/>
      <c r="W144" s="166"/>
      <c r="X144" s="166"/>
      <c r="Y144" s="166"/>
      <c r="Z144" s="166"/>
      <c r="AA144" s="166"/>
      <c r="AB144" s="166"/>
      <c r="AC144" s="166"/>
      <c r="AD144" s="166"/>
      <c r="AE144" s="167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</row>
    <row r="145" spans="1:61" s="28" customFormat="1" ht="42.75" customHeight="1">
      <c r="A145" s="98">
        <v>0</v>
      </c>
      <c r="B145" s="126"/>
      <c r="C145" s="126"/>
      <c r="D145" s="168" t="s">
        <v>225</v>
      </c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70"/>
      <c r="Q145" s="129" t="s">
        <v>217</v>
      </c>
      <c r="R145" s="129"/>
      <c r="S145" s="129"/>
      <c r="T145" s="129"/>
      <c r="U145" s="129"/>
      <c r="V145" s="168" t="s">
        <v>226</v>
      </c>
      <c r="W145" s="169"/>
      <c r="X145" s="169"/>
      <c r="Y145" s="169"/>
      <c r="Z145" s="169"/>
      <c r="AA145" s="169"/>
      <c r="AB145" s="169"/>
      <c r="AC145" s="169"/>
      <c r="AD145" s="169"/>
      <c r="AE145" s="170"/>
      <c r="AF145" s="182">
        <v>169</v>
      </c>
      <c r="AG145" s="182"/>
      <c r="AH145" s="182"/>
      <c r="AI145" s="182"/>
      <c r="AJ145" s="182"/>
      <c r="AK145" s="182">
        <v>0</v>
      </c>
      <c r="AL145" s="182"/>
      <c r="AM145" s="182"/>
      <c r="AN145" s="182"/>
      <c r="AO145" s="182"/>
      <c r="AP145" s="182">
        <v>138</v>
      </c>
      <c r="AQ145" s="182"/>
      <c r="AR145" s="182"/>
      <c r="AS145" s="182"/>
      <c r="AT145" s="182"/>
      <c r="AU145" s="182">
        <v>170</v>
      </c>
      <c r="AV145" s="182"/>
      <c r="AW145" s="182"/>
      <c r="AX145" s="182"/>
      <c r="AY145" s="182"/>
      <c r="AZ145" s="182">
        <v>0</v>
      </c>
      <c r="BA145" s="182"/>
      <c r="BB145" s="182"/>
      <c r="BC145" s="182"/>
      <c r="BD145" s="182"/>
      <c r="BE145" s="182">
        <v>138</v>
      </c>
      <c r="BF145" s="182"/>
      <c r="BG145" s="182"/>
      <c r="BH145" s="182"/>
      <c r="BI145" s="182"/>
    </row>
    <row r="146" spans="1:61" s="28" customFormat="1" ht="30" customHeight="1">
      <c r="A146" s="98">
        <v>0</v>
      </c>
      <c r="B146" s="126"/>
      <c r="C146" s="126"/>
      <c r="D146" s="168" t="s">
        <v>227</v>
      </c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70"/>
      <c r="Q146" s="129" t="s">
        <v>217</v>
      </c>
      <c r="R146" s="129"/>
      <c r="S146" s="129"/>
      <c r="T146" s="129"/>
      <c r="U146" s="129"/>
      <c r="V146" s="168" t="s">
        <v>226</v>
      </c>
      <c r="W146" s="169"/>
      <c r="X146" s="169"/>
      <c r="Y146" s="169"/>
      <c r="Z146" s="169"/>
      <c r="AA146" s="169"/>
      <c r="AB146" s="169"/>
      <c r="AC146" s="169"/>
      <c r="AD146" s="169"/>
      <c r="AE146" s="170"/>
      <c r="AF146" s="182">
        <v>25</v>
      </c>
      <c r="AG146" s="182"/>
      <c r="AH146" s="182"/>
      <c r="AI146" s="182"/>
      <c r="AJ146" s="182"/>
      <c r="AK146" s="182">
        <v>0</v>
      </c>
      <c r="AL146" s="182"/>
      <c r="AM146" s="182"/>
      <c r="AN146" s="182"/>
      <c r="AO146" s="182"/>
      <c r="AP146" s="182">
        <v>25</v>
      </c>
      <c r="AQ146" s="182"/>
      <c r="AR146" s="182"/>
      <c r="AS146" s="182"/>
      <c r="AT146" s="182"/>
      <c r="AU146" s="182">
        <v>25</v>
      </c>
      <c r="AV146" s="182"/>
      <c r="AW146" s="182"/>
      <c r="AX146" s="182"/>
      <c r="AY146" s="182"/>
      <c r="AZ146" s="182">
        <v>0</v>
      </c>
      <c r="BA146" s="182"/>
      <c r="BB146" s="182"/>
      <c r="BC146" s="182"/>
      <c r="BD146" s="182"/>
      <c r="BE146" s="182">
        <v>25</v>
      </c>
      <c r="BF146" s="182"/>
      <c r="BG146" s="182"/>
      <c r="BH146" s="182"/>
      <c r="BI146" s="182"/>
    </row>
    <row r="147" spans="1:61" s="28" customFormat="1" ht="30" customHeight="1">
      <c r="A147" s="98">
        <v>0</v>
      </c>
      <c r="B147" s="126"/>
      <c r="C147" s="126"/>
      <c r="D147" s="168" t="s">
        <v>228</v>
      </c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70"/>
      <c r="Q147" s="129" t="s">
        <v>229</v>
      </c>
      <c r="R147" s="129"/>
      <c r="S147" s="129"/>
      <c r="T147" s="129"/>
      <c r="U147" s="129"/>
      <c r="V147" s="168" t="s">
        <v>226</v>
      </c>
      <c r="W147" s="169"/>
      <c r="X147" s="169"/>
      <c r="Y147" s="169"/>
      <c r="Z147" s="169"/>
      <c r="AA147" s="169"/>
      <c r="AB147" s="169"/>
      <c r="AC147" s="169"/>
      <c r="AD147" s="169"/>
      <c r="AE147" s="170"/>
      <c r="AF147" s="182">
        <v>331.009</v>
      </c>
      <c r="AG147" s="182"/>
      <c r="AH147" s="182"/>
      <c r="AI147" s="182"/>
      <c r="AJ147" s="182"/>
      <c r="AK147" s="182">
        <v>0</v>
      </c>
      <c r="AL147" s="182"/>
      <c r="AM147" s="182"/>
      <c r="AN147" s="182"/>
      <c r="AO147" s="182"/>
      <c r="AP147" s="182">
        <f>IF(ISNUMBER(AF147),AF147,0)+IF(ISNUMBER(AK147),AK147,0)</f>
        <v>331.009</v>
      </c>
      <c r="AQ147" s="182"/>
      <c r="AR147" s="182"/>
      <c r="AS147" s="182"/>
      <c r="AT147" s="182"/>
      <c r="AU147" s="182">
        <v>354.18</v>
      </c>
      <c r="AV147" s="182"/>
      <c r="AW147" s="182"/>
      <c r="AX147" s="182"/>
      <c r="AY147" s="182"/>
      <c r="AZ147" s="182">
        <v>0</v>
      </c>
      <c r="BA147" s="182"/>
      <c r="BB147" s="182"/>
      <c r="BC147" s="182"/>
      <c r="BD147" s="182"/>
      <c r="BE147" s="182">
        <f>IF(ISNUMBER(AU147),AU147,0)+IF(ISNUMBER(AZ147),AZ147,0)</f>
        <v>354.18</v>
      </c>
      <c r="BF147" s="182"/>
      <c r="BG147" s="182"/>
      <c r="BH147" s="182"/>
      <c r="BI147" s="182"/>
    </row>
    <row r="149" spans="1:64" ht="14.25" customHeight="1">
      <c r="A149" s="108" t="s">
        <v>139</v>
      </c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</row>
    <row r="150" spans="1:70" ht="15" customHeight="1">
      <c r="A150" s="128" t="s">
        <v>201</v>
      </c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</row>
    <row r="151" spans="1:70" ht="12.75" customHeight="1">
      <c r="A151" s="116" t="s">
        <v>20</v>
      </c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8"/>
      <c r="U151" s="129" t="s">
        <v>261</v>
      </c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 t="s">
        <v>262</v>
      </c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 t="s">
        <v>263</v>
      </c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 t="s">
        <v>203</v>
      </c>
      <c r="AZ151" s="129"/>
      <c r="BA151" s="129"/>
      <c r="BB151" s="129"/>
      <c r="BC151" s="129"/>
      <c r="BD151" s="129"/>
      <c r="BE151" s="129"/>
      <c r="BF151" s="129"/>
      <c r="BG151" s="129"/>
      <c r="BH151" s="129"/>
      <c r="BI151" s="129" t="s">
        <v>264</v>
      </c>
      <c r="BJ151" s="129"/>
      <c r="BK151" s="129"/>
      <c r="BL151" s="129"/>
      <c r="BM151" s="129"/>
      <c r="BN151" s="129"/>
      <c r="BO151" s="129"/>
      <c r="BP151" s="129"/>
      <c r="BQ151" s="129"/>
      <c r="BR151" s="129"/>
    </row>
    <row r="152" spans="1:70" ht="30" customHeight="1">
      <c r="A152" s="119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1"/>
      <c r="U152" s="129" t="s">
        <v>5</v>
      </c>
      <c r="V152" s="129"/>
      <c r="W152" s="129"/>
      <c r="X152" s="129"/>
      <c r="Y152" s="129"/>
      <c r="Z152" s="129" t="s">
        <v>4</v>
      </c>
      <c r="AA152" s="129"/>
      <c r="AB152" s="129"/>
      <c r="AC152" s="129"/>
      <c r="AD152" s="129"/>
      <c r="AE152" s="129" t="s">
        <v>5</v>
      </c>
      <c r="AF152" s="129"/>
      <c r="AG152" s="129"/>
      <c r="AH152" s="129"/>
      <c r="AI152" s="129"/>
      <c r="AJ152" s="129" t="s">
        <v>4</v>
      </c>
      <c r="AK152" s="129"/>
      <c r="AL152" s="129"/>
      <c r="AM152" s="129"/>
      <c r="AN152" s="129"/>
      <c r="AO152" s="129" t="s">
        <v>5</v>
      </c>
      <c r="AP152" s="129"/>
      <c r="AQ152" s="129"/>
      <c r="AR152" s="129"/>
      <c r="AS152" s="129"/>
      <c r="AT152" s="129" t="s">
        <v>4</v>
      </c>
      <c r="AU152" s="129"/>
      <c r="AV152" s="129"/>
      <c r="AW152" s="129"/>
      <c r="AX152" s="129"/>
      <c r="AY152" s="129" t="s">
        <v>5</v>
      </c>
      <c r="AZ152" s="129"/>
      <c r="BA152" s="129"/>
      <c r="BB152" s="129"/>
      <c r="BC152" s="129"/>
      <c r="BD152" s="129" t="s">
        <v>4</v>
      </c>
      <c r="BE152" s="129"/>
      <c r="BF152" s="129"/>
      <c r="BG152" s="129"/>
      <c r="BH152" s="129"/>
      <c r="BI152" s="129" t="s">
        <v>5</v>
      </c>
      <c r="BJ152" s="129"/>
      <c r="BK152" s="129"/>
      <c r="BL152" s="129"/>
      <c r="BM152" s="129"/>
      <c r="BN152" s="129" t="s">
        <v>4</v>
      </c>
      <c r="BO152" s="129"/>
      <c r="BP152" s="129"/>
      <c r="BQ152" s="129"/>
      <c r="BR152" s="129"/>
    </row>
    <row r="153" spans="1:70" ht="15" customHeight="1">
      <c r="A153" s="123">
        <v>1</v>
      </c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5"/>
      <c r="U153" s="129">
        <v>2</v>
      </c>
      <c r="V153" s="129"/>
      <c r="W153" s="129"/>
      <c r="X153" s="129"/>
      <c r="Y153" s="129"/>
      <c r="Z153" s="129">
        <v>3</v>
      </c>
      <c r="AA153" s="129"/>
      <c r="AB153" s="129"/>
      <c r="AC153" s="129"/>
      <c r="AD153" s="129"/>
      <c r="AE153" s="129">
        <v>4</v>
      </c>
      <c r="AF153" s="129"/>
      <c r="AG153" s="129"/>
      <c r="AH153" s="129"/>
      <c r="AI153" s="129"/>
      <c r="AJ153" s="129">
        <v>5</v>
      </c>
      <c r="AK153" s="129"/>
      <c r="AL153" s="129"/>
      <c r="AM153" s="129"/>
      <c r="AN153" s="129"/>
      <c r="AO153" s="129">
        <v>6</v>
      </c>
      <c r="AP153" s="129"/>
      <c r="AQ153" s="129"/>
      <c r="AR153" s="129"/>
      <c r="AS153" s="129"/>
      <c r="AT153" s="129">
        <v>7</v>
      </c>
      <c r="AU153" s="129"/>
      <c r="AV153" s="129"/>
      <c r="AW153" s="129"/>
      <c r="AX153" s="129"/>
      <c r="AY153" s="129">
        <v>8</v>
      </c>
      <c r="AZ153" s="129"/>
      <c r="BA153" s="129"/>
      <c r="BB153" s="129"/>
      <c r="BC153" s="129"/>
      <c r="BD153" s="129">
        <v>9</v>
      </c>
      <c r="BE153" s="129"/>
      <c r="BF153" s="129"/>
      <c r="BG153" s="129"/>
      <c r="BH153" s="129"/>
      <c r="BI153" s="129">
        <v>10</v>
      </c>
      <c r="BJ153" s="129"/>
      <c r="BK153" s="129"/>
      <c r="BL153" s="129"/>
      <c r="BM153" s="129"/>
      <c r="BN153" s="129">
        <v>11</v>
      </c>
      <c r="BO153" s="129"/>
      <c r="BP153" s="129"/>
      <c r="BQ153" s="129"/>
      <c r="BR153" s="129"/>
    </row>
    <row r="154" spans="1:79" s="1" customFormat="1" ht="12.75" customHeight="1" hidden="1">
      <c r="A154" s="98" t="s">
        <v>69</v>
      </c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7"/>
      <c r="U154" s="130" t="s">
        <v>77</v>
      </c>
      <c r="V154" s="130"/>
      <c r="W154" s="130"/>
      <c r="X154" s="130"/>
      <c r="Y154" s="130"/>
      <c r="Z154" s="95" t="s">
        <v>78</v>
      </c>
      <c r="AA154" s="95"/>
      <c r="AB154" s="95"/>
      <c r="AC154" s="95"/>
      <c r="AD154" s="95"/>
      <c r="AE154" s="130" t="s">
        <v>79</v>
      </c>
      <c r="AF154" s="130"/>
      <c r="AG154" s="130"/>
      <c r="AH154" s="130"/>
      <c r="AI154" s="130"/>
      <c r="AJ154" s="95" t="s">
        <v>80</v>
      </c>
      <c r="AK154" s="95"/>
      <c r="AL154" s="95"/>
      <c r="AM154" s="95"/>
      <c r="AN154" s="95"/>
      <c r="AO154" s="130" t="s">
        <v>70</v>
      </c>
      <c r="AP154" s="130"/>
      <c r="AQ154" s="130"/>
      <c r="AR154" s="130"/>
      <c r="AS154" s="130"/>
      <c r="AT154" s="95" t="s">
        <v>71</v>
      </c>
      <c r="AU154" s="95"/>
      <c r="AV154" s="95"/>
      <c r="AW154" s="95"/>
      <c r="AX154" s="95"/>
      <c r="AY154" s="130" t="s">
        <v>72</v>
      </c>
      <c r="AZ154" s="130"/>
      <c r="BA154" s="130"/>
      <c r="BB154" s="130"/>
      <c r="BC154" s="130"/>
      <c r="BD154" s="95" t="s">
        <v>73</v>
      </c>
      <c r="BE154" s="95"/>
      <c r="BF154" s="95"/>
      <c r="BG154" s="95"/>
      <c r="BH154" s="95"/>
      <c r="BI154" s="130" t="s">
        <v>74</v>
      </c>
      <c r="BJ154" s="130"/>
      <c r="BK154" s="130"/>
      <c r="BL154" s="130"/>
      <c r="BM154" s="130"/>
      <c r="BN154" s="95" t="s">
        <v>75</v>
      </c>
      <c r="BO154" s="95"/>
      <c r="BP154" s="95"/>
      <c r="BQ154" s="95"/>
      <c r="BR154" s="95"/>
      <c r="CA154" t="s">
        <v>48</v>
      </c>
    </row>
    <row r="155" spans="1:79" s="1" customFormat="1" ht="12.75" customHeight="1">
      <c r="A155" s="92" t="s">
        <v>296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86">
        <f>U156+U157+U158+U159</f>
        <v>1168215</v>
      </c>
      <c r="V155" s="196"/>
      <c r="W155" s="196"/>
      <c r="X155" s="196"/>
      <c r="Y155" s="197"/>
      <c r="Z155" s="86">
        <f>Z156+Z157+Z158+Z159</f>
        <v>0</v>
      </c>
      <c r="AA155" s="196"/>
      <c r="AB155" s="196"/>
      <c r="AC155" s="196"/>
      <c r="AD155" s="197"/>
      <c r="AE155" s="86">
        <f>AE156+AE157+AE158+AE159</f>
        <v>1249149</v>
      </c>
      <c r="AF155" s="196"/>
      <c r="AG155" s="196"/>
      <c r="AH155" s="196"/>
      <c r="AI155" s="197"/>
      <c r="AJ155" s="86">
        <f>AJ156+AJ157+AJ158+AJ159</f>
        <v>0</v>
      </c>
      <c r="AK155" s="196"/>
      <c r="AL155" s="196"/>
      <c r="AM155" s="196"/>
      <c r="AN155" s="197"/>
      <c r="AO155" s="86">
        <f>AO156+AO157+AO158+AO159</f>
        <v>1379026</v>
      </c>
      <c r="AP155" s="196"/>
      <c r="AQ155" s="196"/>
      <c r="AR155" s="196"/>
      <c r="AS155" s="197"/>
      <c r="AT155" s="86">
        <f>AT156+AT157+AT158+AT159</f>
        <v>0</v>
      </c>
      <c r="AU155" s="196"/>
      <c r="AV155" s="196"/>
      <c r="AW155" s="196"/>
      <c r="AX155" s="197"/>
      <c r="AY155" s="86">
        <f>AY156+AY157+AY158+AY159</f>
        <v>1458946</v>
      </c>
      <c r="AZ155" s="196"/>
      <c r="BA155" s="196"/>
      <c r="BB155" s="196"/>
      <c r="BC155" s="197"/>
      <c r="BD155" s="198">
        <v>0</v>
      </c>
      <c r="BE155" s="199"/>
      <c r="BF155" s="199"/>
      <c r="BG155" s="199"/>
      <c r="BH155" s="200"/>
      <c r="BI155" s="86">
        <f>BI156+BI157+BI158+BI159</f>
        <v>1513635</v>
      </c>
      <c r="BJ155" s="196"/>
      <c r="BK155" s="196"/>
      <c r="BL155" s="196"/>
      <c r="BM155" s="197"/>
      <c r="BN155" s="198">
        <v>0</v>
      </c>
      <c r="BO155" s="199"/>
      <c r="BP155" s="199"/>
      <c r="BQ155" s="199"/>
      <c r="BR155" s="200"/>
      <c r="CA155"/>
    </row>
    <row r="156" spans="1:79" s="5" customFormat="1" ht="12.75" customHeight="1">
      <c r="A156" s="89" t="s">
        <v>297</v>
      </c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1"/>
      <c r="U156" s="140">
        <v>447600</v>
      </c>
      <c r="V156" s="140"/>
      <c r="W156" s="140"/>
      <c r="X156" s="140"/>
      <c r="Y156" s="140"/>
      <c r="Z156" s="150">
        <v>0</v>
      </c>
      <c r="AA156" s="150"/>
      <c r="AB156" s="150"/>
      <c r="AC156" s="150"/>
      <c r="AD156" s="150"/>
      <c r="AE156" s="140">
        <f>447600+17455</f>
        <v>465055</v>
      </c>
      <c r="AF156" s="140"/>
      <c r="AG156" s="140"/>
      <c r="AH156" s="140"/>
      <c r="AI156" s="140"/>
      <c r="AJ156" s="150">
        <v>0</v>
      </c>
      <c r="AK156" s="150"/>
      <c r="AL156" s="150"/>
      <c r="AM156" s="150"/>
      <c r="AN156" s="150"/>
      <c r="AO156" s="140">
        <v>495600</v>
      </c>
      <c r="AP156" s="140"/>
      <c r="AQ156" s="140"/>
      <c r="AR156" s="140"/>
      <c r="AS156" s="140"/>
      <c r="AT156" s="150">
        <v>0</v>
      </c>
      <c r="AU156" s="150"/>
      <c r="AV156" s="150"/>
      <c r="AW156" s="150"/>
      <c r="AX156" s="150"/>
      <c r="AY156" s="140">
        <f>475000+91936</f>
        <v>566936</v>
      </c>
      <c r="AZ156" s="140"/>
      <c r="BA156" s="140"/>
      <c r="BB156" s="140"/>
      <c r="BC156" s="140"/>
      <c r="BD156" s="150">
        <v>0</v>
      </c>
      <c r="BE156" s="150"/>
      <c r="BF156" s="150"/>
      <c r="BG156" s="150"/>
      <c r="BH156" s="150"/>
      <c r="BI156" s="140">
        <f>575000+37936</f>
        <v>612936</v>
      </c>
      <c r="BJ156" s="140"/>
      <c r="BK156" s="140"/>
      <c r="BL156" s="140"/>
      <c r="BM156" s="140"/>
      <c r="BN156" s="150">
        <v>0</v>
      </c>
      <c r="BO156" s="150"/>
      <c r="BP156" s="150"/>
      <c r="BQ156" s="150"/>
      <c r="BR156" s="150"/>
      <c r="CA156" s="5" t="s">
        <v>49</v>
      </c>
    </row>
    <row r="157" spans="1:70" s="5" customFormat="1" ht="12.75" customHeight="1">
      <c r="A157" s="89" t="s">
        <v>298</v>
      </c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1"/>
      <c r="U157" s="140">
        <v>36000</v>
      </c>
      <c r="V157" s="140"/>
      <c r="W157" s="140"/>
      <c r="X157" s="140"/>
      <c r="Y157" s="140"/>
      <c r="Z157" s="150">
        <v>0</v>
      </c>
      <c r="AA157" s="150"/>
      <c r="AB157" s="150"/>
      <c r="AC157" s="150"/>
      <c r="AD157" s="150"/>
      <c r="AE157" s="140">
        <v>36000</v>
      </c>
      <c r="AF157" s="140"/>
      <c r="AG157" s="140"/>
      <c r="AH157" s="140"/>
      <c r="AI157" s="140"/>
      <c r="AJ157" s="150">
        <v>0</v>
      </c>
      <c r="AK157" s="150"/>
      <c r="AL157" s="150"/>
      <c r="AM157" s="150"/>
      <c r="AN157" s="150"/>
      <c r="AO157" s="140">
        <v>35400</v>
      </c>
      <c r="AP157" s="140"/>
      <c r="AQ157" s="140"/>
      <c r="AR157" s="140"/>
      <c r="AS157" s="140"/>
      <c r="AT157" s="150">
        <v>0</v>
      </c>
      <c r="AU157" s="150"/>
      <c r="AV157" s="150"/>
      <c r="AW157" s="150"/>
      <c r="AX157" s="150"/>
      <c r="AY157" s="140">
        <v>36000</v>
      </c>
      <c r="AZ157" s="140"/>
      <c r="BA157" s="140"/>
      <c r="BB157" s="140"/>
      <c r="BC157" s="140"/>
      <c r="BD157" s="150">
        <v>0</v>
      </c>
      <c r="BE157" s="150"/>
      <c r="BF157" s="150"/>
      <c r="BG157" s="150"/>
      <c r="BH157" s="150"/>
      <c r="BI157" s="140">
        <v>38500</v>
      </c>
      <c r="BJ157" s="140"/>
      <c r="BK157" s="140"/>
      <c r="BL157" s="140"/>
      <c r="BM157" s="140"/>
      <c r="BN157" s="150">
        <v>0</v>
      </c>
      <c r="BO157" s="150"/>
      <c r="BP157" s="150"/>
      <c r="BQ157" s="150"/>
      <c r="BR157" s="150"/>
    </row>
    <row r="158" spans="1:70" s="5" customFormat="1" ht="12.75" customHeight="1">
      <c r="A158" s="89" t="s">
        <v>299</v>
      </c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1"/>
      <c r="U158" s="86">
        <v>67470</v>
      </c>
      <c r="V158" s="87"/>
      <c r="W158" s="87"/>
      <c r="X158" s="87"/>
      <c r="Y158" s="88"/>
      <c r="Z158" s="198">
        <v>0</v>
      </c>
      <c r="AA158" s="199"/>
      <c r="AB158" s="199"/>
      <c r="AC158" s="199"/>
      <c r="AD158" s="200"/>
      <c r="AE158" s="86">
        <v>70260</v>
      </c>
      <c r="AF158" s="87"/>
      <c r="AG158" s="87"/>
      <c r="AH158" s="87"/>
      <c r="AI158" s="88"/>
      <c r="AJ158" s="198">
        <v>0</v>
      </c>
      <c r="AK158" s="199"/>
      <c r="AL158" s="199"/>
      <c r="AM158" s="199"/>
      <c r="AN158" s="200"/>
      <c r="AO158" s="86">
        <v>90900</v>
      </c>
      <c r="AP158" s="87"/>
      <c r="AQ158" s="87"/>
      <c r="AR158" s="87"/>
      <c r="AS158" s="88"/>
      <c r="AT158" s="198">
        <v>0</v>
      </c>
      <c r="AU158" s="199"/>
      <c r="AV158" s="199"/>
      <c r="AW158" s="199"/>
      <c r="AX158" s="200"/>
      <c r="AY158" s="86">
        <f>100900-5000</f>
        <v>95900</v>
      </c>
      <c r="AZ158" s="87"/>
      <c r="BA158" s="87"/>
      <c r="BB158" s="87"/>
      <c r="BC158" s="88"/>
      <c r="BD158" s="198">
        <v>0</v>
      </c>
      <c r="BE158" s="199"/>
      <c r="BF158" s="199"/>
      <c r="BG158" s="199"/>
      <c r="BH158" s="200"/>
      <c r="BI158" s="86">
        <v>100900</v>
      </c>
      <c r="BJ158" s="87"/>
      <c r="BK158" s="87"/>
      <c r="BL158" s="87"/>
      <c r="BM158" s="88"/>
      <c r="BN158" s="198">
        <v>0</v>
      </c>
      <c r="BO158" s="199"/>
      <c r="BP158" s="199"/>
      <c r="BQ158" s="199"/>
      <c r="BR158" s="200"/>
    </row>
    <row r="159" spans="1:70" s="5" customFormat="1" ht="12.75" customHeight="1">
      <c r="A159" s="89" t="s">
        <v>230</v>
      </c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1"/>
      <c r="U159" s="140">
        <f>688910-71765</f>
        <v>617145</v>
      </c>
      <c r="V159" s="140"/>
      <c r="W159" s="140"/>
      <c r="X159" s="140"/>
      <c r="Y159" s="140"/>
      <c r="Z159" s="150">
        <v>0</v>
      </c>
      <c r="AA159" s="150"/>
      <c r="AB159" s="150"/>
      <c r="AC159" s="150"/>
      <c r="AD159" s="150"/>
      <c r="AE159" s="140">
        <f>688910-11076</f>
        <v>677834</v>
      </c>
      <c r="AF159" s="140"/>
      <c r="AG159" s="140"/>
      <c r="AH159" s="140"/>
      <c r="AI159" s="140"/>
      <c r="AJ159" s="150">
        <v>0</v>
      </c>
      <c r="AK159" s="150"/>
      <c r="AL159" s="150"/>
      <c r="AM159" s="150"/>
      <c r="AN159" s="150"/>
      <c r="AO159" s="140">
        <v>757126</v>
      </c>
      <c r="AP159" s="140"/>
      <c r="AQ159" s="140"/>
      <c r="AR159" s="140"/>
      <c r="AS159" s="140"/>
      <c r="AT159" s="150">
        <v>0</v>
      </c>
      <c r="AU159" s="150"/>
      <c r="AV159" s="150"/>
      <c r="AW159" s="150"/>
      <c r="AX159" s="150"/>
      <c r="AY159" s="140">
        <f>770110-10000</f>
        <v>760110</v>
      </c>
      <c r="AZ159" s="140"/>
      <c r="BA159" s="140"/>
      <c r="BB159" s="140"/>
      <c r="BC159" s="140"/>
      <c r="BD159" s="150">
        <v>0</v>
      </c>
      <c r="BE159" s="150"/>
      <c r="BF159" s="150"/>
      <c r="BG159" s="150"/>
      <c r="BH159" s="150"/>
      <c r="BI159" s="140">
        <f>750110+10000+1189</f>
        <v>761299</v>
      </c>
      <c r="BJ159" s="140"/>
      <c r="BK159" s="140"/>
      <c r="BL159" s="140"/>
      <c r="BM159" s="140"/>
      <c r="BN159" s="150">
        <v>0</v>
      </c>
      <c r="BO159" s="150"/>
      <c r="BP159" s="150"/>
      <c r="BQ159" s="150"/>
      <c r="BR159" s="150"/>
    </row>
    <row r="160" spans="1:70" s="5" customFormat="1" ht="12.75" customHeight="1">
      <c r="A160" s="189" t="s">
        <v>300</v>
      </c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1"/>
      <c r="U160" s="140">
        <v>106463</v>
      </c>
      <c r="V160" s="140"/>
      <c r="W160" s="140"/>
      <c r="X160" s="140"/>
      <c r="Y160" s="140"/>
      <c r="Z160" s="150">
        <v>0</v>
      </c>
      <c r="AA160" s="150"/>
      <c r="AB160" s="150"/>
      <c r="AC160" s="150"/>
      <c r="AD160" s="150"/>
      <c r="AE160" s="140">
        <f>AE161</f>
        <v>122538</v>
      </c>
      <c r="AF160" s="140"/>
      <c r="AG160" s="140"/>
      <c r="AH160" s="140"/>
      <c r="AI160" s="140"/>
      <c r="AJ160" s="150">
        <v>0</v>
      </c>
      <c r="AK160" s="150"/>
      <c r="AL160" s="150"/>
      <c r="AM160" s="150"/>
      <c r="AN160" s="150"/>
      <c r="AO160" s="140">
        <f>AO161</f>
        <v>118433</v>
      </c>
      <c r="AP160" s="140"/>
      <c r="AQ160" s="140"/>
      <c r="AR160" s="140"/>
      <c r="AS160" s="140"/>
      <c r="AT160" s="150">
        <v>0</v>
      </c>
      <c r="AU160" s="150"/>
      <c r="AV160" s="150"/>
      <c r="AW160" s="150"/>
      <c r="AX160" s="150"/>
      <c r="AY160" s="140">
        <f>AY161</f>
        <v>143092</v>
      </c>
      <c r="AZ160" s="140"/>
      <c r="BA160" s="140"/>
      <c r="BB160" s="140"/>
      <c r="BC160" s="140"/>
      <c r="BD160" s="150">
        <v>0</v>
      </c>
      <c r="BE160" s="150"/>
      <c r="BF160" s="150"/>
      <c r="BG160" s="150"/>
      <c r="BH160" s="150"/>
      <c r="BI160" s="140">
        <f>BI161</f>
        <v>160955</v>
      </c>
      <c r="BJ160" s="140"/>
      <c r="BK160" s="140"/>
      <c r="BL160" s="140"/>
      <c r="BM160" s="140"/>
      <c r="BN160" s="150">
        <v>0</v>
      </c>
      <c r="BO160" s="150"/>
      <c r="BP160" s="150"/>
      <c r="BQ160" s="150"/>
      <c r="BR160" s="150"/>
    </row>
    <row r="161" spans="1:70" s="5" customFormat="1" ht="12.75" customHeight="1">
      <c r="A161" s="89" t="s">
        <v>301</v>
      </c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1"/>
      <c r="U161" s="140">
        <v>106463</v>
      </c>
      <c r="V161" s="140"/>
      <c r="W161" s="140"/>
      <c r="X161" s="140"/>
      <c r="Y161" s="140"/>
      <c r="Z161" s="150">
        <v>0</v>
      </c>
      <c r="AA161" s="150"/>
      <c r="AB161" s="150"/>
      <c r="AC161" s="150"/>
      <c r="AD161" s="150"/>
      <c r="AE161" s="140">
        <f>132538-10000</f>
        <v>122538</v>
      </c>
      <c r="AF161" s="140"/>
      <c r="AG161" s="140"/>
      <c r="AH161" s="140"/>
      <c r="AI161" s="140"/>
      <c r="AJ161" s="150">
        <v>0</v>
      </c>
      <c r="AK161" s="150"/>
      <c r="AL161" s="150"/>
      <c r="AM161" s="150"/>
      <c r="AN161" s="150"/>
      <c r="AO161" s="140">
        <v>118433</v>
      </c>
      <c r="AP161" s="140"/>
      <c r="AQ161" s="140"/>
      <c r="AR161" s="140"/>
      <c r="AS161" s="140"/>
      <c r="AT161" s="150">
        <v>0</v>
      </c>
      <c r="AU161" s="150"/>
      <c r="AV161" s="150"/>
      <c r="AW161" s="150"/>
      <c r="AX161" s="150"/>
      <c r="AY161" s="140">
        <f>150954-5000-2862</f>
        <v>143092</v>
      </c>
      <c r="AZ161" s="140"/>
      <c r="BA161" s="140"/>
      <c r="BB161" s="140"/>
      <c r="BC161" s="140"/>
      <c r="BD161" s="150">
        <v>0</v>
      </c>
      <c r="BE161" s="150"/>
      <c r="BF161" s="150"/>
      <c r="BG161" s="150"/>
      <c r="BH161" s="150"/>
      <c r="BI161" s="140">
        <v>160955</v>
      </c>
      <c r="BJ161" s="140"/>
      <c r="BK161" s="140"/>
      <c r="BL161" s="140"/>
      <c r="BM161" s="140"/>
      <c r="BN161" s="150">
        <v>0</v>
      </c>
      <c r="BO161" s="150"/>
      <c r="BP161" s="150"/>
      <c r="BQ161" s="150"/>
      <c r="BR161" s="150"/>
    </row>
    <row r="162" spans="1:70" s="5" customFormat="1" ht="12.75" customHeight="1">
      <c r="A162" s="189" t="s">
        <v>304</v>
      </c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1"/>
      <c r="U162" s="86">
        <f>U163+U164</f>
        <v>438248</v>
      </c>
      <c r="V162" s="87"/>
      <c r="W162" s="87"/>
      <c r="X162" s="87"/>
      <c r="Y162" s="88"/>
      <c r="Z162" s="198">
        <v>0</v>
      </c>
      <c r="AA162" s="199"/>
      <c r="AB162" s="199"/>
      <c r="AC162" s="199"/>
      <c r="AD162" s="200"/>
      <c r="AE162" s="86">
        <f>AE163+AE164</f>
        <v>449643</v>
      </c>
      <c r="AF162" s="87"/>
      <c r="AG162" s="87"/>
      <c r="AH162" s="87"/>
      <c r="AI162" s="88"/>
      <c r="AJ162" s="198">
        <v>0</v>
      </c>
      <c r="AK162" s="199"/>
      <c r="AL162" s="199"/>
      <c r="AM162" s="199"/>
      <c r="AN162" s="200"/>
      <c r="AO162" s="86">
        <f>AO163+AO164</f>
        <v>491003</v>
      </c>
      <c r="AP162" s="87"/>
      <c r="AQ162" s="87"/>
      <c r="AR162" s="87"/>
      <c r="AS162" s="88"/>
      <c r="AT162" s="198">
        <v>0</v>
      </c>
      <c r="AU162" s="199"/>
      <c r="AV162" s="199"/>
      <c r="AW162" s="199"/>
      <c r="AX162" s="200"/>
      <c r="AY162" s="86">
        <f>AY163+AY164</f>
        <v>527642</v>
      </c>
      <c r="AZ162" s="87"/>
      <c r="BA162" s="87"/>
      <c r="BB162" s="87"/>
      <c r="BC162" s="88"/>
      <c r="BD162" s="198">
        <v>0</v>
      </c>
      <c r="BE162" s="199"/>
      <c r="BF162" s="199"/>
      <c r="BG162" s="199"/>
      <c r="BH162" s="200"/>
      <c r="BI162" s="86">
        <f>BI163+BI164</f>
        <v>606910</v>
      </c>
      <c r="BJ162" s="87"/>
      <c r="BK162" s="87"/>
      <c r="BL162" s="87"/>
      <c r="BM162" s="88"/>
      <c r="BN162" s="198">
        <v>0</v>
      </c>
      <c r="BO162" s="199"/>
      <c r="BP162" s="199"/>
      <c r="BQ162" s="199"/>
      <c r="BR162" s="200"/>
    </row>
    <row r="163" spans="1:70" s="5" customFormat="1" ht="12.75" customHeight="1">
      <c r="A163" s="89" t="s">
        <v>302</v>
      </c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1"/>
      <c r="U163" s="86">
        <v>331785</v>
      </c>
      <c r="V163" s="87"/>
      <c r="W163" s="87"/>
      <c r="X163" s="87"/>
      <c r="Y163" s="88"/>
      <c r="Z163" s="198">
        <v>0</v>
      </c>
      <c r="AA163" s="199"/>
      <c r="AB163" s="199"/>
      <c r="AC163" s="199"/>
      <c r="AD163" s="200"/>
      <c r="AE163" s="86">
        <v>333180</v>
      </c>
      <c r="AF163" s="87"/>
      <c r="AG163" s="87"/>
      <c r="AH163" s="87"/>
      <c r="AI163" s="88"/>
      <c r="AJ163" s="198">
        <v>0</v>
      </c>
      <c r="AK163" s="199"/>
      <c r="AL163" s="199"/>
      <c r="AM163" s="199"/>
      <c r="AN163" s="200"/>
      <c r="AO163" s="86">
        <v>372570</v>
      </c>
      <c r="AP163" s="87"/>
      <c r="AQ163" s="87"/>
      <c r="AR163" s="87"/>
      <c r="AS163" s="88"/>
      <c r="AT163" s="198">
        <v>0</v>
      </c>
      <c r="AU163" s="199"/>
      <c r="AV163" s="199"/>
      <c r="AW163" s="199"/>
      <c r="AX163" s="200"/>
      <c r="AY163" s="86">
        <f>398550-14000</f>
        <v>384550</v>
      </c>
      <c r="AZ163" s="87"/>
      <c r="BA163" s="87"/>
      <c r="BB163" s="87"/>
      <c r="BC163" s="88"/>
      <c r="BD163" s="198">
        <v>0</v>
      </c>
      <c r="BE163" s="199"/>
      <c r="BF163" s="199"/>
      <c r="BG163" s="199"/>
      <c r="BH163" s="200"/>
      <c r="BI163" s="86">
        <v>445955</v>
      </c>
      <c r="BJ163" s="87"/>
      <c r="BK163" s="87"/>
      <c r="BL163" s="87"/>
      <c r="BM163" s="88"/>
      <c r="BN163" s="198">
        <v>0</v>
      </c>
      <c r="BO163" s="199"/>
      <c r="BP163" s="199"/>
      <c r="BQ163" s="199"/>
      <c r="BR163" s="200"/>
    </row>
    <row r="164" spans="1:70" s="5" customFormat="1" ht="12.75" customHeight="1">
      <c r="A164" s="89" t="s">
        <v>303</v>
      </c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1"/>
      <c r="U164" s="86">
        <v>106463</v>
      </c>
      <c r="V164" s="87"/>
      <c r="W164" s="87"/>
      <c r="X164" s="87"/>
      <c r="Y164" s="88"/>
      <c r="Z164" s="198">
        <v>0</v>
      </c>
      <c r="AA164" s="199"/>
      <c r="AB164" s="199"/>
      <c r="AC164" s="199"/>
      <c r="AD164" s="200"/>
      <c r="AE164" s="86">
        <f>106463+10000</f>
        <v>116463</v>
      </c>
      <c r="AF164" s="87"/>
      <c r="AG164" s="87"/>
      <c r="AH164" s="87"/>
      <c r="AI164" s="88"/>
      <c r="AJ164" s="198">
        <v>0</v>
      </c>
      <c r="AK164" s="199"/>
      <c r="AL164" s="199"/>
      <c r="AM164" s="199"/>
      <c r="AN164" s="200"/>
      <c r="AO164" s="140">
        <v>118433</v>
      </c>
      <c r="AP164" s="140"/>
      <c r="AQ164" s="140"/>
      <c r="AR164" s="140"/>
      <c r="AS164" s="140"/>
      <c r="AT164" s="198">
        <v>0</v>
      </c>
      <c r="AU164" s="199"/>
      <c r="AV164" s="199"/>
      <c r="AW164" s="199"/>
      <c r="AX164" s="200"/>
      <c r="AY164" s="140">
        <f>150954-5000-2862</f>
        <v>143092</v>
      </c>
      <c r="AZ164" s="140"/>
      <c r="BA164" s="140"/>
      <c r="BB164" s="140"/>
      <c r="BC164" s="140"/>
      <c r="BD164" s="198">
        <v>0</v>
      </c>
      <c r="BE164" s="199"/>
      <c r="BF164" s="199"/>
      <c r="BG164" s="199"/>
      <c r="BH164" s="200"/>
      <c r="BI164" s="140">
        <v>160955</v>
      </c>
      <c r="BJ164" s="140"/>
      <c r="BK164" s="140"/>
      <c r="BL164" s="140"/>
      <c r="BM164" s="140"/>
      <c r="BN164" s="198">
        <v>0</v>
      </c>
      <c r="BO164" s="199"/>
      <c r="BP164" s="199"/>
      <c r="BQ164" s="199"/>
      <c r="BR164" s="200"/>
    </row>
    <row r="165" spans="1:70" s="6" customFormat="1" ht="12.75" customHeight="1">
      <c r="A165" s="178" t="s">
        <v>162</v>
      </c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5"/>
      <c r="U165" s="97">
        <f>U155+U160+U162</f>
        <v>1712926</v>
      </c>
      <c r="V165" s="97"/>
      <c r="W165" s="97"/>
      <c r="X165" s="97"/>
      <c r="Y165" s="97"/>
      <c r="Z165" s="97">
        <v>0</v>
      </c>
      <c r="AA165" s="97"/>
      <c r="AB165" s="97"/>
      <c r="AC165" s="97"/>
      <c r="AD165" s="97"/>
      <c r="AE165" s="97">
        <f>AE155+AE160+AE162</f>
        <v>1821330</v>
      </c>
      <c r="AF165" s="97"/>
      <c r="AG165" s="97"/>
      <c r="AH165" s="97"/>
      <c r="AI165" s="97"/>
      <c r="AJ165" s="97">
        <v>0</v>
      </c>
      <c r="AK165" s="97"/>
      <c r="AL165" s="97"/>
      <c r="AM165" s="97"/>
      <c r="AN165" s="97"/>
      <c r="AO165" s="97">
        <f>AO155+AO160+AO162</f>
        <v>1988462</v>
      </c>
      <c r="AP165" s="97"/>
      <c r="AQ165" s="97"/>
      <c r="AR165" s="97"/>
      <c r="AS165" s="97"/>
      <c r="AT165" s="97">
        <f>AT155+AT160+AT162</f>
        <v>0</v>
      </c>
      <c r="AU165" s="97"/>
      <c r="AV165" s="97"/>
      <c r="AW165" s="97"/>
      <c r="AX165" s="97"/>
      <c r="AY165" s="97">
        <f>AY155+AY160+AY162</f>
        <v>2129680</v>
      </c>
      <c r="AZ165" s="97"/>
      <c r="BA165" s="97"/>
      <c r="BB165" s="97"/>
      <c r="BC165" s="97"/>
      <c r="BD165" s="97">
        <v>0</v>
      </c>
      <c r="BE165" s="97"/>
      <c r="BF165" s="97"/>
      <c r="BG165" s="97"/>
      <c r="BH165" s="97"/>
      <c r="BI165" s="151">
        <f>BI155+BI160+BI162</f>
        <v>2281500</v>
      </c>
      <c r="BJ165" s="152"/>
      <c r="BK165" s="152"/>
      <c r="BL165" s="152"/>
      <c r="BM165" s="153"/>
      <c r="BN165" s="97">
        <v>0</v>
      </c>
      <c r="BO165" s="97"/>
      <c r="BP165" s="97"/>
      <c r="BQ165" s="97"/>
      <c r="BR165" s="97"/>
    </row>
    <row r="166" spans="1:70" s="5" customFormat="1" ht="25.5" customHeight="1">
      <c r="A166" s="89" t="s">
        <v>231</v>
      </c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1"/>
      <c r="U166" s="140" t="s">
        <v>205</v>
      </c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 t="s">
        <v>205</v>
      </c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 t="s">
        <v>205</v>
      </c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 t="s">
        <v>205</v>
      </c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 t="s">
        <v>205</v>
      </c>
      <c r="BJ166" s="140"/>
      <c r="BK166" s="140"/>
      <c r="BL166" s="140"/>
      <c r="BM166" s="140"/>
      <c r="BN166" s="140"/>
      <c r="BO166" s="140"/>
      <c r="BP166" s="140"/>
      <c r="BQ166" s="140"/>
      <c r="BR166" s="140"/>
    </row>
    <row r="169" spans="1:64" ht="14.25" customHeight="1">
      <c r="A169" s="108" t="s">
        <v>140</v>
      </c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</row>
    <row r="170" spans="1:64" ht="15" customHeight="1">
      <c r="A170" s="116" t="s">
        <v>7</v>
      </c>
      <c r="B170" s="117"/>
      <c r="C170" s="117"/>
      <c r="D170" s="116" t="s">
        <v>11</v>
      </c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8"/>
      <c r="W170" s="129" t="s">
        <v>261</v>
      </c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 t="s">
        <v>280</v>
      </c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129"/>
      <c r="AU170" s="129" t="s">
        <v>242</v>
      </c>
      <c r="AV170" s="129"/>
      <c r="AW170" s="129"/>
      <c r="AX170" s="129"/>
      <c r="AY170" s="129"/>
      <c r="AZ170" s="129"/>
      <c r="BA170" s="129" t="s">
        <v>281</v>
      </c>
      <c r="BB170" s="129"/>
      <c r="BC170" s="129"/>
      <c r="BD170" s="129"/>
      <c r="BE170" s="129"/>
      <c r="BF170" s="129"/>
      <c r="BG170" s="129" t="s">
        <v>282</v>
      </c>
      <c r="BH170" s="129"/>
      <c r="BI170" s="129"/>
      <c r="BJ170" s="129"/>
      <c r="BK170" s="129"/>
      <c r="BL170" s="129"/>
    </row>
    <row r="171" spans="1:64" ht="27" customHeight="1">
      <c r="A171" s="157"/>
      <c r="B171" s="158"/>
      <c r="C171" s="158"/>
      <c r="D171" s="157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9"/>
      <c r="W171" s="129" t="s">
        <v>5</v>
      </c>
      <c r="X171" s="129"/>
      <c r="Y171" s="129"/>
      <c r="Z171" s="129"/>
      <c r="AA171" s="129"/>
      <c r="AB171" s="129"/>
      <c r="AC171" s="129" t="s">
        <v>4</v>
      </c>
      <c r="AD171" s="129"/>
      <c r="AE171" s="129"/>
      <c r="AF171" s="129"/>
      <c r="AG171" s="129"/>
      <c r="AH171" s="129"/>
      <c r="AI171" s="129" t="s">
        <v>5</v>
      </c>
      <c r="AJ171" s="129"/>
      <c r="AK171" s="129"/>
      <c r="AL171" s="129"/>
      <c r="AM171" s="129"/>
      <c r="AN171" s="129"/>
      <c r="AO171" s="129" t="s">
        <v>4</v>
      </c>
      <c r="AP171" s="129"/>
      <c r="AQ171" s="129"/>
      <c r="AR171" s="129"/>
      <c r="AS171" s="129"/>
      <c r="AT171" s="129"/>
      <c r="AU171" s="142" t="s">
        <v>5</v>
      </c>
      <c r="AV171" s="142"/>
      <c r="AW171" s="142"/>
      <c r="AX171" s="142" t="s">
        <v>4</v>
      </c>
      <c r="AY171" s="142"/>
      <c r="AZ171" s="142"/>
      <c r="BA171" s="142" t="s">
        <v>5</v>
      </c>
      <c r="BB171" s="142"/>
      <c r="BC171" s="142"/>
      <c r="BD171" s="142" t="s">
        <v>4</v>
      </c>
      <c r="BE171" s="142"/>
      <c r="BF171" s="142"/>
      <c r="BG171" s="142" t="s">
        <v>5</v>
      </c>
      <c r="BH171" s="142"/>
      <c r="BI171" s="142"/>
      <c r="BJ171" s="142" t="s">
        <v>4</v>
      </c>
      <c r="BK171" s="142"/>
      <c r="BL171" s="142"/>
    </row>
    <row r="172" spans="1:64" ht="57" customHeight="1">
      <c r="A172" s="119"/>
      <c r="B172" s="120"/>
      <c r="C172" s="120"/>
      <c r="D172" s="119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1"/>
      <c r="W172" s="129" t="s">
        <v>13</v>
      </c>
      <c r="X172" s="129"/>
      <c r="Y172" s="129"/>
      <c r="Z172" s="129" t="s">
        <v>12</v>
      </c>
      <c r="AA172" s="129"/>
      <c r="AB172" s="129"/>
      <c r="AC172" s="129" t="s">
        <v>13</v>
      </c>
      <c r="AD172" s="129"/>
      <c r="AE172" s="129"/>
      <c r="AF172" s="129" t="s">
        <v>12</v>
      </c>
      <c r="AG172" s="129"/>
      <c r="AH172" s="129"/>
      <c r="AI172" s="129" t="s">
        <v>13</v>
      </c>
      <c r="AJ172" s="129"/>
      <c r="AK172" s="129"/>
      <c r="AL172" s="129" t="s">
        <v>12</v>
      </c>
      <c r="AM172" s="129"/>
      <c r="AN172" s="129"/>
      <c r="AO172" s="129" t="s">
        <v>13</v>
      </c>
      <c r="AP172" s="129"/>
      <c r="AQ172" s="129"/>
      <c r="AR172" s="129" t="s">
        <v>12</v>
      </c>
      <c r="AS172" s="129"/>
      <c r="AT172" s="129"/>
      <c r="AU172" s="142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</row>
    <row r="173" spans="1:64" ht="15" customHeight="1">
      <c r="A173" s="123">
        <v>1</v>
      </c>
      <c r="B173" s="124"/>
      <c r="C173" s="124"/>
      <c r="D173" s="123">
        <v>2</v>
      </c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5"/>
      <c r="W173" s="129">
        <v>3</v>
      </c>
      <c r="X173" s="129"/>
      <c r="Y173" s="129"/>
      <c r="Z173" s="129">
        <v>4</v>
      </c>
      <c r="AA173" s="129"/>
      <c r="AB173" s="129"/>
      <c r="AC173" s="129">
        <v>5</v>
      </c>
      <c r="AD173" s="129"/>
      <c r="AE173" s="129"/>
      <c r="AF173" s="129">
        <v>6</v>
      </c>
      <c r="AG173" s="129"/>
      <c r="AH173" s="129"/>
      <c r="AI173" s="129">
        <v>7</v>
      </c>
      <c r="AJ173" s="129"/>
      <c r="AK173" s="129"/>
      <c r="AL173" s="129">
        <v>8</v>
      </c>
      <c r="AM173" s="129"/>
      <c r="AN173" s="129"/>
      <c r="AO173" s="129">
        <v>9</v>
      </c>
      <c r="AP173" s="129"/>
      <c r="AQ173" s="129"/>
      <c r="AR173" s="129">
        <v>10</v>
      </c>
      <c r="AS173" s="129"/>
      <c r="AT173" s="129"/>
      <c r="AU173" s="129">
        <v>11</v>
      </c>
      <c r="AV173" s="129"/>
      <c r="AW173" s="129"/>
      <c r="AX173" s="129">
        <v>12</v>
      </c>
      <c r="AY173" s="129"/>
      <c r="AZ173" s="129"/>
      <c r="BA173" s="129">
        <v>13</v>
      </c>
      <c r="BB173" s="129"/>
      <c r="BC173" s="129"/>
      <c r="BD173" s="129">
        <v>14</v>
      </c>
      <c r="BE173" s="129"/>
      <c r="BF173" s="129"/>
      <c r="BG173" s="129">
        <v>15</v>
      </c>
      <c r="BH173" s="129"/>
      <c r="BI173" s="129"/>
      <c r="BJ173" s="129">
        <v>16</v>
      </c>
      <c r="BK173" s="129"/>
      <c r="BL173" s="129"/>
    </row>
    <row r="174" spans="1:79" s="1" customFormat="1" ht="12.75" customHeight="1" hidden="1">
      <c r="A174" s="98" t="s">
        <v>81</v>
      </c>
      <c r="B174" s="126"/>
      <c r="C174" s="126"/>
      <c r="D174" s="98" t="s">
        <v>69</v>
      </c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7"/>
      <c r="W174" s="130" t="s">
        <v>84</v>
      </c>
      <c r="X174" s="130"/>
      <c r="Y174" s="130"/>
      <c r="Z174" s="130" t="s">
        <v>85</v>
      </c>
      <c r="AA174" s="130"/>
      <c r="AB174" s="130"/>
      <c r="AC174" s="95" t="s">
        <v>86</v>
      </c>
      <c r="AD174" s="95"/>
      <c r="AE174" s="95"/>
      <c r="AF174" s="95" t="s">
        <v>87</v>
      </c>
      <c r="AG174" s="95"/>
      <c r="AH174" s="95"/>
      <c r="AI174" s="130" t="s">
        <v>88</v>
      </c>
      <c r="AJ174" s="130"/>
      <c r="AK174" s="130"/>
      <c r="AL174" s="130" t="s">
        <v>89</v>
      </c>
      <c r="AM174" s="130"/>
      <c r="AN174" s="130"/>
      <c r="AO174" s="95" t="s">
        <v>117</v>
      </c>
      <c r="AP174" s="95"/>
      <c r="AQ174" s="95"/>
      <c r="AR174" s="95" t="s">
        <v>90</v>
      </c>
      <c r="AS174" s="95"/>
      <c r="AT174" s="95"/>
      <c r="AU174" s="130" t="s">
        <v>118</v>
      </c>
      <c r="AV174" s="130"/>
      <c r="AW174" s="130"/>
      <c r="AX174" s="95" t="s">
        <v>119</v>
      </c>
      <c r="AY174" s="95"/>
      <c r="AZ174" s="95"/>
      <c r="BA174" s="130" t="s">
        <v>120</v>
      </c>
      <c r="BB174" s="130"/>
      <c r="BC174" s="130"/>
      <c r="BD174" s="95" t="s">
        <v>121</v>
      </c>
      <c r="BE174" s="95"/>
      <c r="BF174" s="95"/>
      <c r="BG174" s="130" t="s">
        <v>122</v>
      </c>
      <c r="BH174" s="130"/>
      <c r="BI174" s="130"/>
      <c r="BJ174" s="95" t="s">
        <v>123</v>
      </c>
      <c r="BK174" s="95"/>
      <c r="BL174" s="95"/>
      <c r="CA174" s="1" t="s">
        <v>116</v>
      </c>
    </row>
    <row r="175" spans="1:79" s="5" customFormat="1" ht="12.75" customHeight="1">
      <c r="A175" s="98">
        <v>1</v>
      </c>
      <c r="B175" s="126"/>
      <c r="C175" s="126"/>
      <c r="D175" s="89" t="s">
        <v>232</v>
      </c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1"/>
      <c r="W175" s="149">
        <v>8</v>
      </c>
      <c r="X175" s="149"/>
      <c r="Y175" s="149"/>
      <c r="Z175" s="149">
        <v>0</v>
      </c>
      <c r="AA175" s="149"/>
      <c r="AB175" s="149"/>
      <c r="AC175" s="149">
        <v>0</v>
      </c>
      <c r="AD175" s="149"/>
      <c r="AE175" s="149"/>
      <c r="AF175" s="149">
        <v>0</v>
      </c>
      <c r="AG175" s="149"/>
      <c r="AH175" s="149"/>
      <c r="AI175" s="149">
        <v>8</v>
      </c>
      <c r="AJ175" s="149"/>
      <c r="AK175" s="149"/>
      <c r="AL175" s="149">
        <v>0</v>
      </c>
      <c r="AM175" s="149"/>
      <c r="AN175" s="149"/>
      <c r="AO175" s="149">
        <v>0</v>
      </c>
      <c r="AP175" s="149"/>
      <c r="AQ175" s="149"/>
      <c r="AR175" s="149">
        <v>0</v>
      </c>
      <c r="AS175" s="149"/>
      <c r="AT175" s="149"/>
      <c r="AU175" s="149">
        <v>8</v>
      </c>
      <c r="AV175" s="149"/>
      <c r="AW175" s="149"/>
      <c r="AX175" s="149">
        <v>0</v>
      </c>
      <c r="AY175" s="149"/>
      <c r="AZ175" s="149"/>
      <c r="BA175" s="149">
        <v>8</v>
      </c>
      <c r="BB175" s="149"/>
      <c r="BC175" s="149"/>
      <c r="BD175" s="149">
        <v>0</v>
      </c>
      <c r="BE175" s="149"/>
      <c r="BF175" s="149"/>
      <c r="BG175" s="149">
        <v>8</v>
      </c>
      <c r="BH175" s="149"/>
      <c r="BI175" s="149"/>
      <c r="BJ175" s="149">
        <v>0</v>
      </c>
      <c r="BK175" s="149"/>
      <c r="BL175" s="149"/>
      <c r="CA175" s="5" t="s">
        <v>50</v>
      </c>
    </row>
    <row r="176" spans="1:64" s="5" customFormat="1" ht="12.75" customHeight="1">
      <c r="A176" s="98">
        <v>2</v>
      </c>
      <c r="B176" s="126"/>
      <c r="C176" s="126"/>
      <c r="D176" s="89" t="s">
        <v>233</v>
      </c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1"/>
      <c r="W176" s="149">
        <v>0</v>
      </c>
      <c r="X176" s="149"/>
      <c r="Y176" s="149"/>
      <c r="Z176" s="149">
        <v>0</v>
      </c>
      <c r="AA176" s="149"/>
      <c r="AB176" s="149"/>
      <c r="AC176" s="149">
        <v>0</v>
      </c>
      <c r="AD176" s="149"/>
      <c r="AE176" s="149"/>
      <c r="AF176" s="149">
        <v>0</v>
      </c>
      <c r="AG176" s="149"/>
      <c r="AH176" s="149"/>
      <c r="AI176" s="149">
        <v>0</v>
      </c>
      <c r="AJ176" s="149"/>
      <c r="AK176" s="149"/>
      <c r="AL176" s="149">
        <v>0</v>
      </c>
      <c r="AM176" s="149"/>
      <c r="AN176" s="149"/>
      <c r="AO176" s="149">
        <v>0</v>
      </c>
      <c r="AP176" s="149"/>
      <c r="AQ176" s="149"/>
      <c r="AR176" s="149">
        <v>0</v>
      </c>
      <c r="AS176" s="149"/>
      <c r="AT176" s="149"/>
      <c r="AU176" s="149">
        <v>0</v>
      </c>
      <c r="AV176" s="149"/>
      <c r="AW176" s="149"/>
      <c r="AX176" s="149">
        <v>0</v>
      </c>
      <c r="AY176" s="149"/>
      <c r="AZ176" s="149"/>
      <c r="BA176" s="149">
        <v>0</v>
      </c>
      <c r="BB176" s="149"/>
      <c r="BC176" s="149"/>
      <c r="BD176" s="149">
        <v>0</v>
      </c>
      <c r="BE176" s="149"/>
      <c r="BF176" s="149"/>
      <c r="BG176" s="149">
        <v>0</v>
      </c>
      <c r="BH176" s="149"/>
      <c r="BI176" s="149"/>
      <c r="BJ176" s="149">
        <v>0</v>
      </c>
      <c r="BK176" s="149"/>
      <c r="BL176" s="149"/>
    </row>
    <row r="177" spans="1:64" s="5" customFormat="1" ht="12.75" customHeight="1">
      <c r="A177" s="98">
        <v>3</v>
      </c>
      <c r="B177" s="126"/>
      <c r="C177" s="126"/>
      <c r="D177" s="89" t="s">
        <v>234</v>
      </c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1"/>
      <c r="W177" s="149">
        <v>0</v>
      </c>
      <c r="X177" s="149"/>
      <c r="Y177" s="149"/>
      <c r="Z177" s="149">
        <v>0</v>
      </c>
      <c r="AA177" s="149"/>
      <c r="AB177" s="149"/>
      <c r="AC177" s="149">
        <v>0</v>
      </c>
      <c r="AD177" s="149"/>
      <c r="AE177" s="149"/>
      <c r="AF177" s="149">
        <v>0</v>
      </c>
      <c r="AG177" s="149"/>
      <c r="AH177" s="149"/>
      <c r="AI177" s="149">
        <v>0</v>
      </c>
      <c r="AJ177" s="149"/>
      <c r="AK177" s="149"/>
      <c r="AL177" s="149">
        <v>0</v>
      </c>
      <c r="AM177" s="149"/>
      <c r="AN177" s="149"/>
      <c r="AO177" s="149">
        <v>0</v>
      </c>
      <c r="AP177" s="149"/>
      <c r="AQ177" s="149"/>
      <c r="AR177" s="149">
        <v>0</v>
      </c>
      <c r="AS177" s="149"/>
      <c r="AT177" s="149"/>
      <c r="AU177" s="149">
        <v>0</v>
      </c>
      <c r="AV177" s="149"/>
      <c r="AW177" s="149"/>
      <c r="AX177" s="149">
        <v>0</v>
      </c>
      <c r="AY177" s="149"/>
      <c r="AZ177" s="149"/>
      <c r="BA177" s="149">
        <v>0</v>
      </c>
      <c r="BB177" s="149"/>
      <c r="BC177" s="149"/>
      <c r="BD177" s="149">
        <v>0</v>
      </c>
      <c r="BE177" s="149"/>
      <c r="BF177" s="149"/>
      <c r="BG177" s="149">
        <v>0</v>
      </c>
      <c r="BH177" s="149"/>
      <c r="BI177" s="149"/>
      <c r="BJ177" s="149">
        <v>0</v>
      </c>
      <c r="BK177" s="149"/>
      <c r="BL177" s="149"/>
    </row>
    <row r="178" spans="1:64" s="6" customFormat="1" ht="12.75" customHeight="1">
      <c r="A178" s="105">
        <v>4</v>
      </c>
      <c r="B178" s="106"/>
      <c r="C178" s="106"/>
      <c r="D178" s="178" t="s">
        <v>235</v>
      </c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5"/>
      <c r="W178" s="115">
        <v>8</v>
      </c>
      <c r="X178" s="115"/>
      <c r="Y178" s="115"/>
      <c r="Z178" s="115">
        <v>0</v>
      </c>
      <c r="AA178" s="115"/>
      <c r="AB178" s="115"/>
      <c r="AC178" s="115">
        <v>0</v>
      </c>
      <c r="AD178" s="115"/>
      <c r="AE178" s="115"/>
      <c r="AF178" s="115">
        <v>0</v>
      </c>
      <c r="AG178" s="115"/>
      <c r="AH178" s="115"/>
      <c r="AI178" s="115">
        <v>8</v>
      </c>
      <c r="AJ178" s="115"/>
      <c r="AK178" s="115"/>
      <c r="AL178" s="115">
        <v>0</v>
      </c>
      <c r="AM178" s="115"/>
      <c r="AN178" s="115"/>
      <c r="AO178" s="115">
        <v>0</v>
      </c>
      <c r="AP178" s="115"/>
      <c r="AQ178" s="115"/>
      <c r="AR178" s="115">
        <v>0</v>
      </c>
      <c r="AS178" s="115"/>
      <c r="AT178" s="115"/>
      <c r="AU178" s="115">
        <v>8</v>
      </c>
      <c r="AV178" s="115"/>
      <c r="AW178" s="115"/>
      <c r="AX178" s="115">
        <v>0</v>
      </c>
      <c r="AY178" s="115"/>
      <c r="AZ178" s="115"/>
      <c r="BA178" s="115">
        <v>8</v>
      </c>
      <c r="BB178" s="115"/>
      <c r="BC178" s="115"/>
      <c r="BD178" s="115">
        <v>0</v>
      </c>
      <c r="BE178" s="115"/>
      <c r="BF178" s="115"/>
      <c r="BG178" s="115">
        <v>8</v>
      </c>
      <c r="BH178" s="115"/>
      <c r="BI178" s="115"/>
      <c r="BJ178" s="115">
        <v>0</v>
      </c>
      <c r="BK178" s="115"/>
      <c r="BL178" s="115"/>
    </row>
    <row r="179" spans="1:64" s="5" customFormat="1" ht="25.5" customHeight="1">
      <c r="A179" s="98">
        <v>5</v>
      </c>
      <c r="B179" s="126"/>
      <c r="C179" s="126"/>
      <c r="D179" s="89" t="s">
        <v>236</v>
      </c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1"/>
      <c r="W179" s="149" t="s">
        <v>205</v>
      </c>
      <c r="X179" s="149"/>
      <c r="Y179" s="149"/>
      <c r="Z179" s="149" t="s">
        <v>205</v>
      </c>
      <c r="AA179" s="149"/>
      <c r="AB179" s="149"/>
      <c r="AC179" s="149"/>
      <c r="AD179" s="149"/>
      <c r="AE179" s="149"/>
      <c r="AF179" s="149"/>
      <c r="AG179" s="149"/>
      <c r="AH179" s="149"/>
      <c r="AI179" s="149" t="s">
        <v>205</v>
      </c>
      <c r="AJ179" s="149"/>
      <c r="AK179" s="149"/>
      <c r="AL179" s="149" t="s">
        <v>205</v>
      </c>
      <c r="AM179" s="149"/>
      <c r="AN179" s="149"/>
      <c r="AO179" s="149"/>
      <c r="AP179" s="149"/>
      <c r="AQ179" s="149"/>
      <c r="AR179" s="149"/>
      <c r="AS179" s="149"/>
      <c r="AT179" s="149"/>
      <c r="AU179" s="149" t="s">
        <v>205</v>
      </c>
      <c r="AV179" s="149"/>
      <c r="AW179" s="149"/>
      <c r="AX179" s="149"/>
      <c r="AY179" s="149"/>
      <c r="AZ179" s="149"/>
      <c r="BA179" s="149" t="s">
        <v>205</v>
      </c>
      <c r="BB179" s="149"/>
      <c r="BC179" s="149"/>
      <c r="BD179" s="149"/>
      <c r="BE179" s="149"/>
      <c r="BF179" s="149"/>
      <c r="BG179" s="149" t="s">
        <v>205</v>
      </c>
      <c r="BH179" s="149"/>
      <c r="BI179" s="149"/>
      <c r="BJ179" s="149"/>
      <c r="BK179" s="149"/>
      <c r="BL179" s="149"/>
    </row>
    <row r="182" spans="1:64" ht="14.25" customHeight="1">
      <c r="A182" s="108" t="s">
        <v>168</v>
      </c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</row>
    <row r="183" spans="1:71" ht="14.25" customHeight="1">
      <c r="A183" s="108" t="s">
        <v>283</v>
      </c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</row>
    <row r="184" spans="1:71" ht="15" customHeight="1">
      <c r="A184" s="73" t="s">
        <v>201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</row>
    <row r="185" spans="1:71" ht="15" customHeight="1">
      <c r="A185" s="129" t="s">
        <v>7</v>
      </c>
      <c r="B185" s="129"/>
      <c r="C185" s="129"/>
      <c r="D185" s="129"/>
      <c r="E185" s="129"/>
      <c r="F185" s="129"/>
      <c r="G185" s="129" t="s">
        <v>141</v>
      </c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 t="s">
        <v>14</v>
      </c>
      <c r="U185" s="129"/>
      <c r="V185" s="129"/>
      <c r="W185" s="129"/>
      <c r="X185" s="129"/>
      <c r="Y185" s="129"/>
      <c r="Z185" s="129"/>
      <c r="AA185" s="123" t="s">
        <v>261</v>
      </c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5"/>
      <c r="AP185" s="123" t="s">
        <v>262</v>
      </c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4"/>
      <c r="BD185" s="125"/>
      <c r="BE185" s="123" t="s">
        <v>263</v>
      </c>
      <c r="BF185" s="124"/>
      <c r="BG185" s="124"/>
      <c r="BH185" s="124"/>
      <c r="BI185" s="124"/>
      <c r="BJ185" s="124"/>
      <c r="BK185" s="124"/>
      <c r="BL185" s="124"/>
      <c r="BM185" s="124"/>
      <c r="BN185" s="124"/>
      <c r="BO185" s="124"/>
      <c r="BP185" s="124"/>
      <c r="BQ185" s="124"/>
      <c r="BR185" s="124"/>
      <c r="BS185" s="125"/>
    </row>
    <row r="186" spans="1:71" ht="31.5" customHeight="1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 t="s">
        <v>5</v>
      </c>
      <c r="AB186" s="129"/>
      <c r="AC186" s="129"/>
      <c r="AD186" s="129"/>
      <c r="AE186" s="129"/>
      <c r="AF186" s="129" t="s">
        <v>4</v>
      </c>
      <c r="AG186" s="129"/>
      <c r="AH186" s="129"/>
      <c r="AI186" s="129"/>
      <c r="AJ186" s="129"/>
      <c r="AK186" s="129" t="s">
        <v>101</v>
      </c>
      <c r="AL186" s="129"/>
      <c r="AM186" s="129"/>
      <c r="AN186" s="129"/>
      <c r="AO186" s="129"/>
      <c r="AP186" s="129" t="s">
        <v>5</v>
      </c>
      <c r="AQ186" s="129"/>
      <c r="AR186" s="129"/>
      <c r="AS186" s="129"/>
      <c r="AT186" s="129"/>
      <c r="AU186" s="129" t="s">
        <v>4</v>
      </c>
      <c r="AV186" s="129"/>
      <c r="AW186" s="129"/>
      <c r="AX186" s="129"/>
      <c r="AY186" s="129"/>
      <c r="AZ186" s="129" t="s">
        <v>108</v>
      </c>
      <c r="BA186" s="129"/>
      <c r="BB186" s="129"/>
      <c r="BC186" s="129"/>
      <c r="BD186" s="129"/>
      <c r="BE186" s="129" t="s">
        <v>5</v>
      </c>
      <c r="BF186" s="129"/>
      <c r="BG186" s="129"/>
      <c r="BH186" s="129"/>
      <c r="BI186" s="129"/>
      <c r="BJ186" s="129" t="s">
        <v>4</v>
      </c>
      <c r="BK186" s="129"/>
      <c r="BL186" s="129"/>
      <c r="BM186" s="129"/>
      <c r="BN186" s="129"/>
      <c r="BO186" s="129" t="s">
        <v>142</v>
      </c>
      <c r="BP186" s="129"/>
      <c r="BQ186" s="129"/>
      <c r="BR186" s="129"/>
      <c r="BS186" s="129"/>
    </row>
    <row r="187" spans="1:71" ht="15" customHeight="1">
      <c r="A187" s="129">
        <v>1</v>
      </c>
      <c r="B187" s="129"/>
      <c r="C187" s="129"/>
      <c r="D187" s="129"/>
      <c r="E187" s="129"/>
      <c r="F187" s="129"/>
      <c r="G187" s="129">
        <v>2</v>
      </c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>
        <v>3</v>
      </c>
      <c r="U187" s="129"/>
      <c r="V187" s="129"/>
      <c r="W187" s="129"/>
      <c r="X187" s="129"/>
      <c r="Y187" s="129"/>
      <c r="Z187" s="129"/>
      <c r="AA187" s="129">
        <v>4</v>
      </c>
      <c r="AB187" s="129"/>
      <c r="AC187" s="129"/>
      <c r="AD187" s="129"/>
      <c r="AE187" s="129"/>
      <c r="AF187" s="129">
        <v>5</v>
      </c>
      <c r="AG187" s="129"/>
      <c r="AH187" s="129"/>
      <c r="AI187" s="129"/>
      <c r="AJ187" s="129"/>
      <c r="AK187" s="129">
        <v>6</v>
      </c>
      <c r="AL187" s="129"/>
      <c r="AM187" s="129"/>
      <c r="AN187" s="129"/>
      <c r="AO187" s="129"/>
      <c r="AP187" s="129">
        <v>7</v>
      </c>
      <c r="AQ187" s="129"/>
      <c r="AR187" s="129"/>
      <c r="AS187" s="129"/>
      <c r="AT187" s="129"/>
      <c r="AU187" s="129">
        <v>8</v>
      </c>
      <c r="AV187" s="129"/>
      <c r="AW187" s="129"/>
      <c r="AX187" s="129"/>
      <c r="AY187" s="129"/>
      <c r="AZ187" s="129">
        <v>9</v>
      </c>
      <c r="BA187" s="129"/>
      <c r="BB187" s="129"/>
      <c r="BC187" s="129"/>
      <c r="BD187" s="129"/>
      <c r="BE187" s="129">
        <v>10</v>
      </c>
      <c r="BF187" s="129"/>
      <c r="BG187" s="129"/>
      <c r="BH187" s="129"/>
      <c r="BI187" s="129"/>
      <c r="BJ187" s="129">
        <v>11</v>
      </c>
      <c r="BK187" s="129"/>
      <c r="BL187" s="129"/>
      <c r="BM187" s="129"/>
      <c r="BN187" s="129"/>
      <c r="BO187" s="129">
        <v>12</v>
      </c>
      <c r="BP187" s="129"/>
      <c r="BQ187" s="129"/>
      <c r="BR187" s="129"/>
      <c r="BS187" s="129"/>
    </row>
    <row r="188" spans="1:79" s="1" customFormat="1" ht="15" customHeight="1" hidden="1">
      <c r="A188" s="130" t="s">
        <v>81</v>
      </c>
      <c r="B188" s="130"/>
      <c r="C188" s="130"/>
      <c r="D188" s="130"/>
      <c r="E188" s="130"/>
      <c r="F188" s="130"/>
      <c r="G188" s="141" t="s">
        <v>69</v>
      </c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 t="s">
        <v>91</v>
      </c>
      <c r="U188" s="141"/>
      <c r="V188" s="141"/>
      <c r="W188" s="141"/>
      <c r="X188" s="141"/>
      <c r="Y188" s="141"/>
      <c r="Z188" s="141"/>
      <c r="AA188" s="95" t="s">
        <v>77</v>
      </c>
      <c r="AB188" s="95"/>
      <c r="AC188" s="95"/>
      <c r="AD188" s="95"/>
      <c r="AE188" s="95"/>
      <c r="AF188" s="95" t="s">
        <v>78</v>
      </c>
      <c r="AG188" s="95"/>
      <c r="AH188" s="95"/>
      <c r="AI188" s="95"/>
      <c r="AJ188" s="95"/>
      <c r="AK188" s="96" t="s">
        <v>137</v>
      </c>
      <c r="AL188" s="96"/>
      <c r="AM188" s="96"/>
      <c r="AN188" s="96"/>
      <c r="AO188" s="96"/>
      <c r="AP188" s="95" t="s">
        <v>79</v>
      </c>
      <c r="AQ188" s="95"/>
      <c r="AR188" s="95"/>
      <c r="AS188" s="95"/>
      <c r="AT188" s="95"/>
      <c r="AU188" s="95" t="s">
        <v>80</v>
      </c>
      <c r="AV188" s="95"/>
      <c r="AW188" s="95"/>
      <c r="AX188" s="95"/>
      <c r="AY188" s="95"/>
      <c r="AZ188" s="96" t="s">
        <v>137</v>
      </c>
      <c r="BA188" s="96"/>
      <c r="BB188" s="96"/>
      <c r="BC188" s="96"/>
      <c r="BD188" s="96"/>
      <c r="BE188" s="95" t="s">
        <v>70</v>
      </c>
      <c r="BF188" s="95"/>
      <c r="BG188" s="95"/>
      <c r="BH188" s="95"/>
      <c r="BI188" s="95"/>
      <c r="BJ188" s="95" t="s">
        <v>71</v>
      </c>
      <c r="BK188" s="95"/>
      <c r="BL188" s="95"/>
      <c r="BM188" s="95"/>
      <c r="BN188" s="95"/>
      <c r="BO188" s="96" t="s">
        <v>137</v>
      </c>
      <c r="BP188" s="96"/>
      <c r="BQ188" s="96"/>
      <c r="BR188" s="96"/>
      <c r="BS188" s="96"/>
      <c r="CA188" s="1" t="s">
        <v>51</v>
      </c>
    </row>
    <row r="189" spans="1:79" s="6" customFormat="1" ht="12.75" customHeight="1">
      <c r="A189" s="146"/>
      <c r="B189" s="146"/>
      <c r="C189" s="146"/>
      <c r="D189" s="146"/>
      <c r="E189" s="146"/>
      <c r="F189" s="146"/>
      <c r="G189" s="147" t="s">
        <v>162</v>
      </c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8"/>
      <c r="U189" s="148"/>
      <c r="V189" s="148"/>
      <c r="W189" s="148"/>
      <c r="X189" s="148"/>
      <c r="Y189" s="148"/>
      <c r="Z189" s="148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>
        <f>IF(ISNUMBER(AA189),AA189,0)+IF(ISNUMBER(AF189),AF189,0)</f>
        <v>0</v>
      </c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>
        <f>IF(ISNUMBER(AP189),AP189,0)+IF(ISNUMBER(AU189),AU189,0)</f>
        <v>0</v>
      </c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>
        <f>IF(ISNUMBER(BE189),BE189,0)+IF(ISNUMBER(BJ189),BJ189,0)</f>
        <v>0</v>
      </c>
      <c r="BP189" s="97"/>
      <c r="BQ189" s="97"/>
      <c r="BR189" s="97"/>
      <c r="BS189" s="97"/>
      <c r="CA189" s="6" t="s">
        <v>52</v>
      </c>
    </row>
    <row r="191" spans="1:64" ht="13.5" customHeight="1">
      <c r="A191" s="108" t="s">
        <v>284</v>
      </c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</row>
    <row r="192" spans="1:56" ht="15" customHeight="1">
      <c r="A192" s="128" t="s">
        <v>201</v>
      </c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</row>
    <row r="193" spans="1:56" ht="15" customHeight="1">
      <c r="A193" s="129" t="s">
        <v>7</v>
      </c>
      <c r="B193" s="129"/>
      <c r="C193" s="129"/>
      <c r="D193" s="129"/>
      <c r="E193" s="129"/>
      <c r="F193" s="129"/>
      <c r="G193" s="129" t="s">
        <v>141</v>
      </c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 t="s">
        <v>14</v>
      </c>
      <c r="U193" s="129"/>
      <c r="V193" s="129"/>
      <c r="W193" s="129"/>
      <c r="X193" s="129"/>
      <c r="Y193" s="129"/>
      <c r="Z193" s="129"/>
      <c r="AA193" s="123" t="s">
        <v>203</v>
      </c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5"/>
      <c r="AP193" s="123" t="s">
        <v>264</v>
      </c>
      <c r="AQ193" s="124"/>
      <c r="AR193" s="124"/>
      <c r="AS193" s="124"/>
      <c r="AT193" s="124"/>
      <c r="AU193" s="124"/>
      <c r="AV193" s="124"/>
      <c r="AW193" s="124"/>
      <c r="AX193" s="124"/>
      <c r="AY193" s="124"/>
      <c r="AZ193" s="124"/>
      <c r="BA193" s="124"/>
      <c r="BB193" s="124"/>
      <c r="BC193" s="124"/>
      <c r="BD193" s="125"/>
    </row>
    <row r="194" spans="1:56" ht="31.5" customHeight="1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 t="s">
        <v>5</v>
      </c>
      <c r="AB194" s="129"/>
      <c r="AC194" s="129"/>
      <c r="AD194" s="129"/>
      <c r="AE194" s="129"/>
      <c r="AF194" s="129" t="s">
        <v>4</v>
      </c>
      <c r="AG194" s="129"/>
      <c r="AH194" s="129"/>
      <c r="AI194" s="129"/>
      <c r="AJ194" s="129"/>
      <c r="AK194" s="129" t="s">
        <v>101</v>
      </c>
      <c r="AL194" s="129"/>
      <c r="AM194" s="129"/>
      <c r="AN194" s="129"/>
      <c r="AO194" s="129"/>
      <c r="AP194" s="129" t="s">
        <v>5</v>
      </c>
      <c r="AQ194" s="129"/>
      <c r="AR194" s="129"/>
      <c r="AS194" s="129"/>
      <c r="AT194" s="129"/>
      <c r="AU194" s="129" t="s">
        <v>4</v>
      </c>
      <c r="AV194" s="129"/>
      <c r="AW194" s="129"/>
      <c r="AX194" s="129"/>
      <c r="AY194" s="129"/>
      <c r="AZ194" s="129" t="s">
        <v>108</v>
      </c>
      <c r="BA194" s="129"/>
      <c r="BB194" s="129"/>
      <c r="BC194" s="129"/>
      <c r="BD194" s="129"/>
    </row>
    <row r="195" spans="1:56" ht="15" customHeight="1">
      <c r="A195" s="129">
        <v>1</v>
      </c>
      <c r="B195" s="129"/>
      <c r="C195" s="129"/>
      <c r="D195" s="129"/>
      <c r="E195" s="129"/>
      <c r="F195" s="129"/>
      <c r="G195" s="129">
        <v>2</v>
      </c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>
        <v>3</v>
      </c>
      <c r="U195" s="129"/>
      <c r="V195" s="129"/>
      <c r="W195" s="129"/>
      <c r="X195" s="129"/>
      <c r="Y195" s="129"/>
      <c r="Z195" s="129"/>
      <c r="AA195" s="129">
        <v>4</v>
      </c>
      <c r="AB195" s="129"/>
      <c r="AC195" s="129"/>
      <c r="AD195" s="129"/>
      <c r="AE195" s="129"/>
      <c r="AF195" s="129">
        <v>5</v>
      </c>
      <c r="AG195" s="129"/>
      <c r="AH195" s="129"/>
      <c r="AI195" s="129"/>
      <c r="AJ195" s="129"/>
      <c r="AK195" s="129">
        <v>6</v>
      </c>
      <c r="AL195" s="129"/>
      <c r="AM195" s="129"/>
      <c r="AN195" s="129"/>
      <c r="AO195" s="129"/>
      <c r="AP195" s="129">
        <v>7</v>
      </c>
      <c r="AQ195" s="129"/>
      <c r="AR195" s="129"/>
      <c r="AS195" s="129"/>
      <c r="AT195" s="129"/>
      <c r="AU195" s="129">
        <v>8</v>
      </c>
      <c r="AV195" s="129"/>
      <c r="AW195" s="129"/>
      <c r="AX195" s="129"/>
      <c r="AY195" s="129"/>
      <c r="AZ195" s="129">
        <v>9</v>
      </c>
      <c r="BA195" s="129"/>
      <c r="BB195" s="129"/>
      <c r="BC195" s="129"/>
      <c r="BD195" s="129"/>
    </row>
    <row r="196" spans="1:79" s="1" customFormat="1" ht="12" customHeight="1" hidden="1">
      <c r="A196" s="130" t="s">
        <v>81</v>
      </c>
      <c r="B196" s="130"/>
      <c r="C196" s="130"/>
      <c r="D196" s="130"/>
      <c r="E196" s="130"/>
      <c r="F196" s="130"/>
      <c r="G196" s="141" t="s">
        <v>69</v>
      </c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 t="s">
        <v>91</v>
      </c>
      <c r="U196" s="141"/>
      <c r="V196" s="141"/>
      <c r="W196" s="141"/>
      <c r="X196" s="141"/>
      <c r="Y196" s="141"/>
      <c r="Z196" s="141"/>
      <c r="AA196" s="95" t="s">
        <v>72</v>
      </c>
      <c r="AB196" s="95"/>
      <c r="AC196" s="95"/>
      <c r="AD196" s="95"/>
      <c r="AE196" s="95"/>
      <c r="AF196" s="95" t="s">
        <v>73</v>
      </c>
      <c r="AG196" s="95"/>
      <c r="AH196" s="95"/>
      <c r="AI196" s="95"/>
      <c r="AJ196" s="95"/>
      <c r="AK196" s="96" t="s">
        <v>137</v>
      </c>
      <c r="AL196" s="96"/>
      <c r="AM196" s="96"/>
      <c r="AN196" s="96"/>
      <c r="AO196" s="96"/>
      <c r="AP196" s="95" t="s">
        <v>74</v>
      </c>
      <c r="AQ196" s="95"/>
      <c r="AR196" s="95"/>
      <c r="AS196" s="95"/>
      <c r="AT196" s="95"/>
      <c r="AU196" s="95" t="s">
        <v>75</v>
      </c>
      <c r="AV196" s="95"/>
      <c r="AW196" s="95"/>
      <c r="AX196" s="95"/>
      <c r="AY196" s="95"/>
      <c r="AZ196" s="96" t="s">
        <v>137</v>
      </c>
      <c r="BA196" s="96"/>
      <c r="BB196" s="96"/>
      <c r="BC196" s="96"/>
      <c r="BD196" s="96"/>
      <c r="CA196" s="1" t="s">
        <v>53</v>
      </c>
    </row>
    <row r="197" spans="1:79" s="6" customFormat="1" ht="12.75">
      <c r="A197" s="146"/>
      <c r="B197" s="146"/>
      <c r="C197" s="146"/>
      <c r="D197" s="146"/>
      <c r="E197" s="146"/>
      <c r="F197" s="146"/>
      <c r="G197" s="147" t="s">
        <v>162</v>
      </c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8"/>
      <c r="U197" s="148"/>
      <c r="V197" s="148"/>
      <c r="W197" s="148"/>
      <c r="X197" s="148"/>
      <c r="Y197" s="148"/>
      <c r="Z197" s="148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f>IF(ISNUMBER(AA197),AA197,0)+IF(ISNUMBER(AF197),AF197,0)</f>
        <v>0</v>
      </c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>
        <f>IF(ISNUMBER(AP197),AP197,0)+IF(ISNUMBER(AU197),AU197,0)</f>
        <v>0</v>
      </c>
      <c r="BA197" s="97"/>
      <c r="BB197" s="97"/>
      <c r="BC197" s="97"/>
      <c r="BD197" s="97"/>
      <c r="CA197" s="6" t="s">
        <v>54</v>
      </c>
    </row>
    <row r="200" spans="1:64" ht="14.25" customHeight="1">
      <c r="A200" s="108" t="s">
        <v>285</v>
      </c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</row>
    <row r="201" spans="1:65" ht="15" customHeight="1">
      <c r="A201" s="128" t="s">
        <v>201</v>
      </c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</row>
    <row r="202" spans="1:65" ht="22.5" customHeight="1">
      <c r="A202" s="129" t="s">
        <v>143</v>
      </c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16" t="s">
        <v>144</v>
      </c>
      <c r="O202" s="117"/>
      <c r="P202" s="117"/>
      <c r="Q202" s="117"/>
      <c r="R202" s="117"/>
      <c r="S202" s="117"/>
      <c r="T202" s="117"/>
      <c r="U202" s="118"/>
      <c r="V202" s="116" t="s">
        <v>145</v>
      </c>
      <c r="W202" s="117"/>
      <c r="X202" s="117"/>
      <c r="Y202" s="118"/>
      <c r="Z202" s="123" t="s">
        <v>261</v>
      </c>
      <c r="AA202" s="124"/>
      <c r="AB202" s="124"/>
      <c r="AC202" s="124"/>
      <c r="AD202" s="124"/>
      <c r="AE202" s="124"/>
      <c r="AF202" s="124"/>
      <c r="AG202" s="125"/>
      <c r="AH202" s="123" t="s">
        <v>262</v>
      </c>
      <c r="AI202" s="124"/>
      <c r="AJ202" s="124"/>
      <c r="AK202" s="124"/>
      <c r="AL202" s="124"/>
      <c r="AM202" s="124"/>
      <c r="AN202" s="124"/>
      <c r="AO202" s="125"/>
      <c r="AP202" s="123" t="s">
        <v>263</v>
      </c>
      <c r="AQ202" s="124"/>
      <c r="AR202" s="124"/>
      <c r="AS202" s="124"/>
      <c r="AT202" s="124"/>
      <c r="AU202" s="124"/>
      <c r="AV202" s="124"/>
      <c r="AW202" s="124"/>
      <c r="AX202" s="123" t="s">
        <v>203</v>
      </c>
      <c r="AY202" s="124"/>
      <c r="AZ202" s="124"/>
      <c r="BA202" s="124"/>
      <c r="BB202" s="124"/>
      <c r="BC202" s="124"/>
      <c r="BD202" s="124"/>
      <c r="BE202" s="125"/>
      <c r="BF202" s="123" t="s">
        <v>264</v>
      </c>
      <c r="BG202" s="124"/>
      <c r="BH202" s="124"/>
      <c r="BI202" s="124"/>
      <c r="BJ202" s="124"/>
      <c r="BK202" s="124"/>
      <c r="BL202" s="124"/>
      <c r="BM202" s="125"/>
    </row>
    <row r="203" spans="1:65" ht="107.25" customHeight="1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19"/>
      <c r="O203" s="120"/>
      <c r="P203" s="120"/>
      <c r="Q203" s="120"/>
      <c r="R203" s="120"/>
      <c r="S203" s="120"/>
      <c r="T203" s="120"/>
      <c r="U203" s="121"/>
      <c r="V203" s="119"/>
      <c r="W203" s="120"/>
      <c r="X203" s="120"/>
      <c r="Y203" s="121"/>
      <c r="Z203" s="142" t="s">
        <v>148</v>
      </c>
      <c r="AA203" s="142"/>
      <c r="AB203" s="142"/>
      <c r="AC203" s="142"/>
      <c r="AD203" s="142" t="s">
        <v>149</v>
      </c>
      <c r="AE203" s="142"/>
      <c r="AF203" s="142"/>
      <c r="AG203" s="142"/>
      <c r="AH203" s="142" t="s">
        <v>148</v>
      </c>
      <c r="AI203" s="142"/>
      <c r="AJ203" s="142"/>
      <c r="AK203" s="142"/>
      <c r="AL203" s="142" t="s">
        <v>149</v>
      </c>
      <c r="AM203" s="142"/>
      <c r="AN203" s="142"/>
      <c r="AO203" s="142"/>
      <c r="AP203" s="142" t="s">
        <v>148</v>
      </c>
      <c r="AQ203" s="142"/>
      <c r="AR203" s="142"/>
      <c r="AS203" s="142"/>
      <c r="AT203" s="142" t="s">
        <v>149</v>
      </c>
      <c r="AU203" s="142"/>
      <c r="AV203" s="142"/>
      <c r="AW203" s="142"/>
      <c r="AX203" s="142" t="s">
        <v>148</v>
      </c>
      <c r="AY203" s="142"/>
      <c r="AZ203" s="142"/>
      <c r="BA203" s="142"/>
      <c r="BB203" s="142" t="s">
        <v>149</v>
      </c>
      <c r="BC203" s="142"/>
      <c r="BD203" s="142"/>
      <c r="BE203" s="142"/>
      <c r="BF203" s="142" t="s">
        <v>148</v>
      </c>
      <c r="BG203" s="142"/>
      <c r="BH203" s="142"/>
      <c r="BI203" s="142"/>
      <c r="BJ203" s="142" t="s">
        <v>149</v>
      </c>
      <c r="BK203" s="142"/>
      <c r="BL203" s="142"/>
      <c r="BM203" s="142"/>
    </row>
    <row r="204" spans="1:65" ht="15" customHeight="1">
      <c r="A204" s="129">
        <v>1</v>
      </c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3">
        <v>2</v>
      </c>
      <c r="O204" s="124"/>
      <c r="P204" s="124"/>
      <c r="Q204" s="124"/>
      <c r="R204" s="124"/>
      <c r="S204" s="124"/>
      <c r="T204" s="124"/>
      <c r="U204" s="125"/>
      <c r="V204" s="123">
        <v>3</v>
      </c>
      <c r="W204" s="124"/>
      <c r="X204" s="124"/>
      <c r="Y204" s="125"/>
      <c r="Z204" s="129">
        <v>4</v>
      </c>
      <c r="AA204" s="129"/>
      <c r="AB204" s="129"/>
      <c r="AC204" s="129"/>
      <c r="AD204" s="129">
        <v>5</v>
      </c>
      <c r="AE204" s="129"/>
      <c r="AF204" s="129"/>
      <c r="AG204" s="129"/>
      <c r="AH204" s="129">
        <v>6</v>
      </c>
      <c r="AI204" s="129"/>
      <c r="AJ204" s="129"/>
      <c r="AK204" s="129"/>
      <c r="AL204" s="129">
        <v>7</v>
      </c>
      <c r="AM204" s="129"/>
      <c r="AN204" s="129"/>
      <c r="AO204" s="129"/>
      <c r="AP204" s="129">
        <v>8</v>
      </c>
      <c r="AQ204" s="129"/>
      <c r="AR204" s="129"/>
      <c r="AS204" s="129"/>
      <c r="AT204" s="129">
        <v>9</v>
      </c>
      <c r="AU204" s="129"/>
      <c r="AV204" s="129"/>
      <c r="AW204" s="129"/>
      <c r="AX204" s="129">
        <v>10</v>
      </c>
      <c r="AY204" s="129"/>
      <c r="AZ204" s="129"/>
      <c r="BA204" s="129"/>
      <c r="BB204" s="129">
        <v>11</v>
      </c>
      <c r="BC204" s="129"/>
      <c r="BD204" s="129"/>
      <c r="BE204" s="129"/>
      <c r="BF204" s="129">
        <v>12</v>
      </c>
      <c r="BG204" s="129"/>
      <c r="BH204" s="129"/>
      <c r="BI204" s="129"/>
      <c r="BJ204" s="129">
        <v>13</v>
      </c>
      <c r="BK204" s="129"/>
      <c r="BL204" s="129"/>
      <c r="BM204" s="129"/>
    </row>
    <row r="205" spans="1:79" s="1" customFormat="1" ht="12" customHeight="1" hidden="1">
      <c r="A205" s="141" t="s">
        <v>161</v>
      </c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98" t="s">
        <v>146</v>
      </c>
      <c r="O205" s="126"/>
      <c r="P205" s="126"/>
      <c r="Q205" s="126"/>
      <c r="R205" s="126"/>
      <c r="S205" s="126"/>
      <c r="T205" s="126"/>
      <c r="U205" s="127"/>
      <c r="V205" s="98" t="s">
        <v>147</v>
      </c>
      <c r="W205" s="126"/>
      <c r="X205" s="126"/>
      <c r="Y205" s="127"/>
      <c r="Z205" s="95" t="s">
        <v>77</v>
      </c>
      <c r="AA205" s="95"/>
      <c r="AB205" s="95"/>
      <c r="AC205" s="95"/>
      <c r="AD205" s="95" t="s">
        <v>78</v>
      </c>
      <c r="AE205" s="95"/>
      <c r="AF205" s="95"/>
      <c r="AG205" s="95"/>
      <c r="AH205" s="95" t="s">
        <v>79</v>
      </c>
      <c r="AI205" s="95"/>
      <c r="AJ205" s="95"/>
      <c r="AK205" s="95"/>
      <c r="AL205" s="95" t="s">
        <v>80</v>
      </c>
      <c r="AM205" s="95"/>
      <c r="AN205" s="95"/>
      <c r="AO205" s="95"/>
      <c r="AP205" s="95" t="s">
        <v>70</v>
      </c>
      <c r="AQ205" s="95"/>
      <c r="AR205" s="95"/>
      <c r="AS205" s="95"/>
      <c r="AT205" s="95" t="s">
        <v>71</v>
      </c>
      <c r="AU205" s="95"/>
      <c r="AV205" s="95"/>
      <c r="AW205" s="95"/>
      <c r="AX205" s="95" t="s">
        <v>72</v>
      </c>
      <c r="AY205" s="95"/>
      <c r="AZ205" s="95"/>
      <c r="BA205" s="95"/>
      <c r="BB205" s="95" t="s">
        <v>73</v>
      </c>
      <c r="BC205" s="95"/>
      <c r="BD205" s="95"/>
      <c r="BE205" s="95"/>
      <c r="BF205" s="95" t="s">
        <v>74</v>
      </c>
      <c r="BG205" s="95"/>
      <c r="BH205" s="95"/>
      <c r="BI205" s="95"/>
      <c r="BJ205" s="95" t="s">
        <v>75</v>
      </c>
      <c r="BK205" s="95"/>
      <c r="BL205" s="95"/>
      <c r="BM205" s="95"/>
      <c r="CA205" s="1" t="s">
        <v>55</v>
      </c>
    </row>
    <row r="206" spans="1:79" s="6" customFormat="1" ht="12.75" customHeight="1">
      <c r="A206" s="147" t="s">
        <v>162</v>
      </c>
      <c r="B206" s="147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05"/>
      <c r="O206" s="106"/>
      <c r="P206" s="106"/>
      <c r="Q206" s="106"/>
      <c r="R206" s="106"/>
      <c r="S206" s="106"/>
      <c r="T206" s="106"/>
      <c r="U206" s="107"/>
      <c r="V206" s="173"/>
      <c r="W206" s="174"/>
      <c r="X206" s="174"/>
      <c r="Y206" s="175"/>
      <c r="Z206" s="192"/>
      <c r="AA206" s="192"/>
      <c r="AB206" s="192"/>
      <c r="AC206" s="192"/>
      <c r="AD206" s="192"/>
      <c r="AE206" s="192"/>
      <c r="AF206" s="192"/>
      <c r="AG206" s="192"/>
      <c r="AH206" s="172"/>
      <c r="AI206" s="172"/>
      <c r="AJ206" s="172"/>
      <c r="AK206" s="172"/>
      <c r="AL206" s="172"/>
      <c r="AM206" s="172"/>
      <c r="AN206" s="172"/>
      <c r="AO206" s="172"/>
      <c r="AP206" s="172"/>
      <c r="AQ206" s="172"/>
      <c r="AR206" s="172"/>
      <c r="AS206" s="172"/>
      <c r="AT206" s="172"/>
      <c r="AU206" s="172"/>
      <c r="AV206" s="172"/>
      <c r="AW206" s="172"/>
      <c r="AX206" s="172"/>
      <c r="AY206" s="172"/>
      <c r="AZ206" s="172"/>
      <c r="BA206" s="172"/>
      <c r="BB206" s="172"/>
      <c r="BC206" s="172"/>
      <c r="BD206" s="172"/>
      <c r="BE206" s="172"/>
      <c r="BF206" s="172"/>
      <c r="BG206" s="172"/>
      <c r="BH206" s="172"/>
      <c r="BI206" s="172"/>
      <c r="BJ206" s="172"/>
      <c r="BK206" s="172"/>
      <c r="BL206" s="172"/>
      <c r="BM206" s="172"/>
      <c r="CA206" s="6" t="s">
        <v>56</v>
      </c>
    </row>
    <row r="208" spans="1:64" ht="35.25" customHeight="1">
      <c r="A208" s="108" t="s">
        <v>286</v>
      </c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</row>
    <row r="209" spans="1:64" ht="27" customHeight="1">
      <c r="A209" s="171" t="s">
        <v>305</v>
      </c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  <c r="AR209" s="171"/>
      <c r="AS209" s="171"/>
      <c r="AT209" s="171"/>
      <c r="AU209" s="171"/>
      <c r="AV209" s="171"/>
      <c r="AW209" s="171"/>
      <c r="AX209" s="171"/>
      <c r="AY209" s="171"/>
      <c r="AZ209" s="171"/>
      <c r="BA209" s="171"/>
      <c r="BB209" s="171"/>
      <c r="BC209" s="171"/>
      <c r="BD209" s="171"/>
      <c r="BE209" s="171"/>
      <c r="BF209" s="171"/>
      <c r="BG209" s="171"/>
      <c r="BH209" s="171"/>
      <c r="BI209" s="171"/>
      <c r="BJ209" s="171"/>
      <c r="BK209" s="171"/>
      <c r="BL209" s="171"/>
    </row>
    <row r="210" spans="1:64" ht="22.5" customHeight="1">
      <c r="A210" s="49" t="s">
        <v>287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</row>
    <row r="211" spans="1:64" ht="14.25" customHeight="1">
      <c r="A211" s="108" t="s">
        <v>288</v>
      </c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</row>
    <row r="212" spans="1:64" ht="15" customHeight="1">
      <c r="A212" s="73" t="s">
        <v>201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</row>
    <row r="213" spans="1:64" ht="42.75" customHeight="1">
      <c r="A213" s="142" t="s">
        <v>150</v>
      </c>
      <c r="B213" s="142"/>
      <c r="C213" s="142"/>
      <c r="D213" s="142"/>
      <c r="E213" s="142"/>
      <c r="F213" s="142"/>
      <c r="G213" s="129" t="s">
        <v>20</v>
      </c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 t="s">
        <v>16</v>
      </c>
      <c r="U213" s="129"/>
      <c r="V213" s="129"/>
      <c r="W213" s="129"/>
      <c r="X213" s="129"/>
      <c r="Y213" s="129"/>
      <c r="Z213" s="129" t="s">
        <v>15</v>
      </c>
      <c r="AA213" s="129"/>
      <c r="AB213" s="129"/>
      <c r="AC213" s="129"/>
      <c r="AD213" s="129"/>
      <c r="AE213" s="129" t="s">
        <v>151</v>
      </c>
      <c r="AF213" s="129"/>
      <c r="AG213" s="129"/>
      <c r="AH213" s="129"/>
      <c r="AI213" s="129"/>
      <c r="AJ213" s="129"/>
      <c r="AK213" s="129" t="s">
        <v>152</v>
      </c>
      <c r="AL213" s="129"/>
      <c r="AM213" s="129"/>
      <c r="AN213" s="129"/>
      <c r="AO213" s="129"/>
      <c r="AP213" s="129"/>
      <c r="AQ213" s="129" t="s">
        <v>153</v>
      </c>
      <c r="AR213" s="129"/>
      <c r="AS213" s="129"/>
      <c r="AT213" s="129"/>
      <c r="AU213" s="129"/>
      <c r="AV213" s="129"/>
      <c r="AW213" s="129" t="s">
        <v>110</v>
      </c>
      <c r="AX213" s="129"/>
      <c r="AY213" s="129"/>
      <c r="AZ213" s="129"/>
      <c r="BA213" s="129"/>
      <c r="BB213" s="129"/>
      <c r="BC213" s="129"/>
      <c r="BD213" s="129"/>
      <c r="BE213" s="129"/>
      <c r="BF213" s="129"/>
      <c r="BG213" s="129" t="s">
        <v>154</v>
      </c>
      <c r="BH213" s="129"/>
      <c r="BI213" s="129"/>
      <c r="BJ213" s="129"/>
      <c r="BK213" s="129"/>
      <c r="BL213" s="129"/>
    </row>
    <row r="214" spans="1:64" ht="39.75" customHeight="1">
      <c r="A214" s="142"/>
      <c r="B214" s="142"/>
      <c r="C214" s="142"/>
      <c r="D214" s="142"/>
      <c r="E214" s="142"/>
      <c r="F214" s="142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29"/>
      <c r="AW214" s="129" t="s">
        <v>18</v>
      </c>
      <c r="AX214" s="129"/>
      <c r="AY214" s="129"/>
      <c r="AZ214" s="129"/>
      <c r="BA214" s="129"/>
      <c r="BB214" s="129" t="s">
        <v>17</v>
      </c>
      <c r="BC214" s="129"/>
      <c r="BD214" s="129"/>
      <c r="BE214" s="129"/>
      <c r="BF214" s="129"/>
      <c r="BG214" s="129"/>
      <c r="BH214" s="129"/>
      <c r="BI214" s="129"/>
      <c r="BJ214" s="129"/>
      <c r="BK214" s="129"/>
      <c r="BL214" s="129"/>
    </row>
    <row r="215" spans="1:64" ht="15" customHeight="1">
      <c r="A215" s="129">
        <v>1</v>
      </c>
      <c r="B215" s="129"/>
      <c r="C215" s="129"/>
      <c r="D215" s="129"/>
      <c r="E215" s="129"/>
      <c r="F215" s="129"/>
      <c r="G215" s="129">
        <v>2</v>
      </c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>
        <v>3</v>
      </c>
      <c r="U215" s="129"/>
      <c r="V215" s="129"/>
      <c r="W215" s="129"/>
      <c r="X215" s="129"/>
      <c r="Y215" s="129"/>
      <c r="Z215" s="129">
        <v>4</v>
      </c>
      <c r="AA215" s="129"/>
      <c r="AB215" s="129"/>
      <c r="AC215" s="129"/>
      <c r="AD215" s="129"/>
      <c r="AE215" s="129">
        <v>5</v>
      </c>
      <c r="AF215" s="129"/>
      <c r="AG215" s="129"/>
      <c r="AH215" s="129"/>
      <c r="AI215" s="129"/>
      <c r="AJ215" s="129"/>
      <c r="AK215" s="129">
        <v>6</v>
      </c>
      <c r="AL215" s="129"/>
      <c r="AM215" s="129"/>
      <c r="AN215" s="129"/>
      <c r="AO215" s="129"/>
      <c r="AP215" s="129"/>
      <c r="AQ215" s="129">
        <v>7</v>
      </c>
      <c r="AR215" s="129"/>
      <c r="AS215" s="129"/>
      <c r="AT215" s="129"/>
      <c r="AU215" s="129"/>
      <c r="AV215" s="129"/>
      <c r="AW215" s="129">
        <v>8</v>
      </c>
      <c r="AX215" s="129"/>
      <c r="AY215" s="129"/>
      <c r="AZ215" s="129"/>
      <c r="BA215" s="129"/>
      <c r="BB215" s="129">
        <v>9</v>
      </c>
      <c r="BC215" s="129"/>
      <c r="BD215" s="129"/>
      <c r="BE215" s="129"/>
      <c r="BF215" s="129"/>
      <c r="BG215" s="129">
        <v>10</v>
      </c>
      <c r="BH215" s="129"/>
      <c r="BI215" s="129"/>
      <c r="BJ215" s="129"/>
      <c r="BK215" s="129"/>
      <c r="BL215" s="129"/>
    </row>
    <row r="216" spans="1:79" s="1" customFormat="1" ht="12" customHeight="1" hidden="1">
      <c r="A216" s="130" t="s">
        <v>76</v>
      </c>
      <c r="B216" s="130"/>
      <c r="C216" s="130"/>
      <c r="D216" s="130"/>
      <c r="E216" s="130"/>
      <c r="F216" s="130"/>
      <c r="G216" s="141" t="s">
        <v>69</v>
      </c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95" t="s">
        <v>92</v>
      </c>
      <c r="U216" s="95"/>
      <c r="V216" s="95"/>
      <c r="W216" s="95"/>
      <c r="X216" s="95"/>
      <c r="Y216" s="95"/>
      <c r="Z216" s="95" t="s">
        <v>93</v>
      </c>
      <c r="AA216" s="95"/>
      <c r="AB216" s="95"/>
      <c r="AC216" s="95"/>
      <c r="AD216" s="95"/>
      <c r="AE216" s="95" t="s">
        <v>94</v>
      </c>
      <c r="AF216" s="95"/>
      <c r="AG216" s="95"/>
      <c r="AH216" s="95"/>
      <c r="AI216" s="95"/>
      <c r="AJ216" s="95"/>
      <c r="AK216" s="95" t="s">
        <v>95</v>
      </c>
      <c r="AL216" s="95"/>
      <c r="AM216" s="95"/>
      <c r="AN216" s="95"/>
      <c r="AO216" s="95"/>
      <c r="AP216" s="95"/>
      <c r="AQ216" s="143" t="s">
        <v>112</v>
      </c>
      <c r="AR216" s="95"/>
      <c r="AS216" s="95"/>
      <c r="AT216" s="95"/>
      <c r="AU216" s="95"/>
      <c r="AV216" s="95"/>
      <c r="AW216" s="95" t="s">
        <v>96</v>
      </c>
      <c r="AX216" s="95"/>
      <c r="AY216" s="95"/>
      <c r="AZ216" s="95"/>
      <c r="BA216" s="95"/>
      <c r="BB216" s="95" t="s">
        <v>97</v>
      </c>
      <c r="BC216" s="95"/>
      <c r="BD216" s="95"/>
      <c r="BE216" s="95"/>
      <c r="BF216" s="95"/>
      <c r="BG216" s="143" t="s">
        <v>113</v>
      </c>
      <c r="BH216" s="95"/>
      <c r="BI216" s="95"/>
      <c r="BJ216" s="95"/>
      <c r="BK216" s="95"/>
      <c r="BL216" s="95"/>
      <c r="CA216" s="1" t="s">
        <v>57</v>
      </c>
    </row>
    <row r="217" spans="1:79" s="5" customFormat="1" ht="12.75" customHeight="1">
      <c r="A217" s="130">
        <v>2111</v>
      </c>
      <c r="B217" s="130"/>
      <c r="C217" s="130"/>
      <c r="D217" s="130"/>
      <c r="E217" s="130"/>
      <c r="F217" s="130"/>
      <c r="G217" s="89" t="s">
        <v>206</v>
      </c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1"/>
      <c r="T217" s="140">
        <v>1716432</v>
      </c>
      <c r="U217" s="140"/>
      <c r="V217" s="140"/>
      <c r="W217" s="140"/>
      <c r="X217" s="140"/>
      <c r="Y217" s="140"/>
      <c r="Z217" s="140">
        <v>1712926.49</v>
      </c>
      <c r="AA217" s="140"/>
      <c r="AB217" s="140"/>
      <c r="AC217" s="140"/>
      <c r="AD217" s="140"/>
      <c r="AE217" s="140">
        <v>0</v>
      </c>
      <c r="AF217" s="140"/>
      <c r="AG217" s="140"/>
      <c r="AH217" s="140"/>
      <c r="AI217" s="140"/>
      <c r="AJ217" s="140"/>
      <c r="AK217" s="140">
        <v>0</v>
      </c>
      <c r="AL217" s="140"/>
      <c r="AM217" s="140"/>
      <c r="AN217" s="140"/>
      <c r="AO217" s="140"/>
      <c r="AP217" s="140"/>
      <c r="AQ217" s="140">
        <f aca="true" t="shared" si="6" ref="AQ217:AQ226">IF(ISNUMBER(AK217),AK217,0)-IF(ISNUMBER(AE217),AE217,0)</f>
        <v>0</v>
      </c>
      <c r="AR217" s="140"/>
      <c r="AS217" s="140"/>
      <c r="AT217" s="140"/>
      <c r="AU217" s="140"/>
      <c r="AV217" s="140"/>
      <c r="AW217" s="140">
        <v>0</v>
      </c>
      <c r="AX217" s="140"/>
      <c r="AY217" s="140"/>
      <c r="AZ217" s="140"/>
      <c r="BA217" s="140"/>
      <c r="BB217" s="140">
        <v>0</v>
      </c>
      <c r="BC217" s="140"/>
      <c r="BD217" s="140"/>
      <c r="BE217" s="140"/>
      <c r="BF217" s="140"/>
      <c r="BG217" s="140">
        <f aca="true" t="shared" si="7" ref="BG217:BG226">IF(ISNUMBER(Z217),Z217,0)+IF(ISNUMBER(AK217),AK217,0)</f>
        <v>1712926.49</v>
      </c>
      <c r="BH217" s="140"/>
      <c r="BI217" s="140"/>
      <c r="BJ217" s="140"/>
      <c r="BK217" s="140"/>
      <c r="BL217" s="140"/>
      <c r="CA217" s="5" t="s">
        <v>58</v>
      </c>
    </row>
    <row r="218" spans="1:64" s="5" customFormat="1" ht="12.75" customHeight="1">
      <c r="A218" s="130">
        <v>2120</v>
      </c>
      <c r="B218" s="130"/>
      <c r="C218" s="130"/>
      <c r="D218" s="130"/>
      <c r="E218" s="130"/>
      <c r="F218" s="130"/>
      <c r="G218" s="89" t="s">
        <v>207</v>
      </c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1"/>
      <c r="T218" s="140">
        <v>315525</v>
      </c>
      <c r="U218" s="140"/>
      <c r="V218" s="140"/>
      <c r="W218" s="140"/>
      <c r="X218" s="140"/>
      <c r="Y218" s="140"/>
      <c r="Z218" s="140">
        <v>315477.12</v>
      </c>
      <c r="AA218" s="140"/>
      <c r="AB218" s="140"/>
      <c r="AC218" s="140"/>
      <c r="AD218" s="140"/>
      <c r="AE218" s="140">
        <v>0</v>
      </c>
      <c r="AF218" s="140"/>
      <c r="AG218" s="140"/>
      <c r="AH218" s="140"/>
      <c r="AI218" s="140"/>
      <c r="AJ218" s="140"/>
      <c r="AK218" s="140">
        <v>0</v>
      </c>
      <c r="AL218" s="140"/>
      <c r="AM218" s="140"/>
      <c r="AN218" s="140"/>
      <c r="AO218" s="140"/>
      <c r="AP218" s="140"/>
      <c r="AQ218" s="140">
        <f t="shared" si="6"/>
        <v>0</v>
      </c>
      <c r="AR218" s="140"/>
      <c r="AS218" s="140"/>
      <c r="AT218" s="140"/>
      <c r="AU218" s="140"/>
      <c r="AV218" s="140"/>
      <c r="AW218" s="140">
        <v>0</v>
      </c>
      <c r="AX218" s="140"/>
      <c r="AY218" s="140"/>
      <c r="AZ218" s="140"/>
      <c r="BA218" s="140"/>
      <c r="BB218" s="140">
        <v>0</v>
      </c>
      <c r="BC218" s="140"/>
      <c r="BD218" s="140"/>
      <c r="BE218" s="140"/>
      <c r="BF218" s="140"/>
      <c r="BG218" s="140">
        <f t="shared" si="7"/>
        <v>315477.12</v>
      </c>
      <c r="BH218" s="140"/>
      <c r="BI218" s="140"/>
      <c r="BJ218" s="140"/>
      <c r="BK218" s="140"/>
      <c r="BL218" s="140"/>
    </row>
    <row r="219" spans="1:64" s="5" customFormat="1" ht="25.5" customHeight="1">
      <c r="A219" s="130">
        <v>2210</v>
      </c>
      <c r="B219" s="130"/>
      <c r="C219" s="130"/>
      <c r="D219" s="130"/>
      <c r="E219" s="130"/>
      <c r="F219" s="130"/>
      <c r="G219" s="89" t="s">
        <v>208</v>
      </c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1"/>
      <c r="T219" s="140">
        <v>13695</v>
      </c>
      <c r="U219" s="140"/>
      <c r="V219" s="140"/>
      <c r="W219" s="140"/>
      <c r="X219" s="140"/>
      <c r="Y219" s="140"/>
      <c r="Z219" s="140">
        <v>13695</v>
      </c>
      <c r="AA219" s="140"/>
      <c r="AB219" s="140"/>
      <c r="AC219" s="140"/>
      <c r="AD219" s="140"/>
      <c r="AE219" s="140"/>
      <c r="AF219" s="140"/>
      <c r="AG219" s="140"/>
      <c r="AH219" s="140"/>
      <c r="AI219" s="140"/>
      <c r="AJ219" s="140"/>
      <c r="AK219" s="140"/>
      <c r="AL219" s="140"/>
      <c r="AM219" s="140"/>
      <c r="AN219" s="140"/>
      <c r="AO219" s="140"/>
      <c r="AP219" s="140"/>
      <c r="AQ219" s="140">
        <f t="shared" si="6"/>
        <v>0</v>
      </c>
      <c r="AR219" s="140"/>
      <c r="AS219" s="140"/>
      <c r="AT219" s="140"/>
      <c r="AU219" s="140"/>
      <c r="AV219" s="140"/>
      <c r="AW219" s="140"/>
      <c r="AX219" s="140"/>
      <c r="AY219" s="140"/>
      <c r="AZ219" s="140"/>
      <c r="BA219" s="140"/>
      <c r="BB219" s="140">
        <v>0</v>
      </c>
      <c r="BC219" s="140"/>
      <c r="BD219" s="140"/>
      <c r="BE219" s="140"/>
      <c r="BF219" s="140"/>
      <c r="BG219" s="140">
        <f t="shared" si="7"/>
        <v>13695</v>
      </c>
      <c r="BH219" s="140"/>
      <c r="BI219" s="140"/>
      <c r="BJ219" s="140"/>
      <c r="BK219" s="140"/>
      <c r="BL219" s="140"/>
    </row>
    <row r="220" spans="1:64" s="5" customFormat="1" ht="12.75" customHeight="1">
      <c r="A220" s="130">
        <v>2240</v>
      </c>
      <c r="B220" s="130"/>
      <c r="C220" s="130"/>
      <c r="D220" s="130"/>
      <c r="E220" s="130"/>
      <c r="F220" s="130"/>
      <c r="G220" s="89" t="s">
        <v>209</v>
      </c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1"/>
      <c r="T220" s="140">
        <v>115723.6</v>
      </c>
      <c r="U220" s="140"/>
      <c r="V220" s="140"/>
      <c r="W220" s="140"/>
      <c r="X220" s="140"/>
      <c r="Y220" s="140"/>
      <c r="Z220" s="140">
        <v>113179.07</v>
      </c>
      <c r="AA220" s="140"/>
      <c r="AB220" s="140"/>
      <c r="AC220" s="140"/>
      <c r="AD220" s="140"/>
      <c r="AE220" s="140">
        <v>0</v>
      </c>
      <c r="AF220" s="140"/>
      <c r="AG220" s="140"/>
      <c r="AH220" s="140"/>
      <c r="AI220" s="140"/>
      <c r="AJ220" s="140"/>
      <c r="AK220" s="140">
        <v>0</v>
      </c>
      <c r="AL220" s="140"/>
      <c r="AM220" s="140"/>
      <c r="AN220" s="140"/>
      <c r="AO220" s="140"/>
      <c r="AP220" s="140"/>
      <c r="AQ220" s="140">
        <f t="shared" si="6"/>
        <v>0</v>
      </c>
      <c r="AR220" s="140"/>
      <c r="AS220" s="140"/>
      <c r="AT220" s="140"/>
      <c r="AU220" s="140"/>
      <c r="AV220" s="140"/>
      <c r="AW220" s="140">
        <v>0</v>
      </c>
      <c r="AX220" s="140"/>
      <c r="AY220" s="140"/>
      <c r="AZ220" s="140"/>
      <c r="BA220" s="140"/>
      <c r="BB220" s="140">
        <v>0</v>
      </c>
      <c r="BC220" s="140"/>
      <c r="BD220" s="140"/>
      <c r="BE220" s="140"/>
      <c r="BF220" s="140"/>
      <c r="BG220" s="140">
        <f t="shared" si="7"/>
        <v>113179.07</v>
      </c>
      <c r="BH220" s="140"/>
      <c r="BI220" s="140"/>
      <c r="BJ220" s="140"/>
      <c r="BK220" s="140"/>
      <c r="BL220" s="140"/>
    </row>
    <row r="221" spans="1:64" s="5" customFormat="1" ht="12.75" customHeight="1">
      <c r="A221" s="130">
        <v>2250</v>
      </c>
      <c r="B221" s="130"/>
      <c r="C221" s="130"/>
      <c r="D221" s="130"/>
      <c r="E221" s="130"/>
      <c r="F221" s="130"/>
      <c r="G221" s="89" t="s">
        <v>237</v>
      </c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1"/>
      <c r="T221" s="140">
        <v>2000</v>
      </c>
      <c r="U221" s="140"/>
      <c r="V221" s="140"/>
      <c r="W221" s="140"/>
      <c r="X221" s="140"/>
      <c r="Y221" s="140"/>
      <c r="Z221" s="140">
        <v>0</v>
      </c>
      <c r="AA221" s="140"/>
      <c r="AB221" s="140"/>
      <c r="AC221" s="140"/>
      <c r="AD221" s="140"/>
      <c r="AE221" s="140">
        <v>0</v>
      </c>
      <c r="AF221" s="140"/>
      <c r="AG221" s="140"/>
      <c r="AH221" s="140"/>
      <c r="AI221" s="140"/>
      <c r="AJ221" s="140"/>
      <c r="AK221" s="140">
        <v>0</v>
      </c>
      <c r="AL221" s="140"/>
      <c r="AM221" s="140"/>
      <c r="AN221" s="140"/>
      <c r="AO221" s="140"/>
      <c r="AP221" s="140"/>
      <c r="AQ221" s="140">
        <f t="shared" si="6"/>
        <v>0</v>
      </c>
      <c r="AR221" s="140"/>
      <c r="AS221" s="140"/>
      <c r="AT221" s="140"/>
      <c r="AU221" s="140"/>
      <c r="AV221" s="140"/>
      <c r="AW221" s="140">
        <v>0</v>
      </c>
      <c r="AX221" s="140"/>
      <c r="AY221" s="140"/>
      <c r="AZ221" s="140"/>
      <c r="BA221" s="140"/>
      <c r="BB221" s="140">
        <v>0</v>
      </c>
      <c r="BC221" s="140"/>
      <c r="BD221" s="140"/>
      <c r="BE221" s="140"/>
      <c r="BF221" s="140"/>
      <c r="BG221" s="140">
        <f t="shared" si="7"/>
        <v>0</v>
      </c>
      <c r="BH221" s="140"/>
      <c r="BI221" s="140"/>
      <c r="BJ221" s="140"/>
      <c r="BK221" s="140"/>
      <c r="BL221" s="140"/>
    </row>
    <row r="222" spans="1:64" s="5" customFormat="1" ht="12.75" customHeight="1">
      <c r="A222" s="130">
        <v>2271</v>
      </c>
      <c r="B222" s="130"/>
      <c r="C222" s="130"/>
      <c r="D222" s="130"/>
      <c r="E222" s="130"/>
      <c r="F222" s="130"/>
      <c r="G222" s="89" t="s">
        <v>210</v>
      </c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1"/>
      <c r="T222" s="140">
        <v>2112.64</v>
      </c>
      <c r="U222" s="140"/>
      <c r="V222" s="140"/>
      <c r="W222" s="140"/>
      <c r="X222" s="140"/>
      <c r="Y222" s="140"/>
      <c r="Z222" s="140">
        <v>2112.64</v>
      </c>
      <c r="AA222" s="140"/>
      <c r="AB222" s="140"/>
      <c r="AC222" s="140"/>
      <c r="AD222" s="140"/>
      <c r="AE222" s="140">
        <v>0</v>
      </c>
      <c r="AF222" s="140"/>
      <c r="AG222" s="140"/>
      <c r="AH222" s="140"/>
      <c r="AI222" s="140"/>
      <c r="AJ222" s="140"/>
      <c r="AK222" s="140">
        <v>0</v>
      </c>
      <c r="AL222" s="140"/>
      <c r="AM222" s="140"/>
      <c r="AN222" s="140"/>
      <c r="AO222" s="140"/>
      <c r="AP222" s="140"/>
      <c r="AQ222" s="140">
        <f t="shared" si="6"/>
        <v>0</v>
      </c>
      <c r="AR222" s="140"/>
      <c r="AS222" s="140"/>
      <c r="AT222" s="140"/>
      <c r="AU222" s="140"/>
      <c r="AV222" s="140"/>
      <c r="AW222" s="140">
        <v>0</v>
      </c>
      <c r="AX222" s="140"/>
      <c r="AY222" s="140"/>
      <c r="AZ222" s="140"/>
      <c r="BA222" s="140"/>
      <c r="BB222" s="140">
        <v>0</v>
      </c>
      <c r="BC222" s="140"/>
      <c r="BD222" s="140"/>
      <c r="BE222" s="140"/>
      <c r="BF222" s="140"/>
      <c r="BG222" s="140">
        <f t="shared" si="7"/>
        <v>2112.64</v>
      </c>
      <c r="BH222" s="140"/>
      <c r="BI222" s="140"/>
      <c r="BJ222" s="140"/>
      <c r="BK222" s="140"/>
      <c r="BL222" s="140"/>
    </row>
    <row r="223" spans="1:64" s="5" customFormat="1" ht="25.5" customHeight="1">
      <c r="A223" s="130">
        <v>2272</v>
      </c>
      <c r="B223" s="130"/>
      <c r="C223" s="130"/>
      <c r="D223" s="130"/>
      <c r="E223" s="130"/>
      <c r="F223" s="130"/>
      <c r="G223" s="89" t="s">
        <v>211</v>
      </c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1"/>
      <c r="T223" s="140">
        <v>1106</v>
      </c>
      <c r="U223" s="140"/>
      <c r="V223" s="140"/>
      <c r="W223" s="140"/>
      <c r="X223" s="140"/>
      <c r="Y223" s="140"/>
      <c r="Z223" s="140">
        <v>1071.75</v>
      </c>
      <c r="AA223" s="140"/>
      <c r="AB223" s="140"/>
      <c r="AC223" s="140"/>
      <c r="AD223" s="140"/>
      <c r="AE223" s="140">
        <v>0</v>
      </c>
      <c r="AF223" s="140"/>
      <c r="AG223" s="140"/>
      <c r="AH223" s="140"/>
      <c r="AI223" s="140"/>
      <c r="AJ223" s="140"/>
      <c r="AK223" s="140">
        <v>0</v>
      </c>
      <c r="AL223" s="140"/>
      <c r="AM223" s="140"/>
      <c r="AN223" s="140"/>
      <c r="AO223" s="140"/>
      <c r="AP223" s="140"/>
      <c r="AQ223" s="140">
        <f t="shared" si="6"/>
        <v>0</v>
      </c>
      <c r="AR223" s="140"/>
      <c r="AS223" s="140"/>
      <c r="AT223" s="140"/>
      <c r="AU223" s="140"/>
      <c r="AV223" s="140"/>
      <c r="AW223" s="140">
        <v>0</v>
      </c>
      <c r="AX223" s="140"/>
      <c r="AY223" s="140"/>
      <c r="AZ223" s="140"/>
      <c r="BA223" s="140"/>
      <c r="BB223" s="140">
        <v>0</v>
      </c>
      <c r="BC223" s="140"/>
      <c r="BD223" s="140"/>
      <c r="BE223" s="140"/>
      <c r="BF223" s="140"/>
      <c r="BG223" s="140">
        <f t="shared" si="7"/>
        <v>1071.75</v>
      </c>
      <c r="BH223" s="140"/>
      <c r="BI223" s="140"/>
      <c r="BJ223" s="140"/>
      <c r="BK223" s="140"/>
      <c r="BL223" s="140"/>
    </row>
    <row r="224" spans="1:64" s="5" customFormat="1" ht="12.75" customHeight="1">
      <c r="A224" s="130">
        <v>2273</v>
      </c>
      <c r="B224" s="130"/>
      <c r="C224" s="130"/>
      <c r="D224" s="130"/>
      <c r="E224" s="130"/>
      <c r="F224" s="130"/>
      <c r="G224" s="89" t="s">
        <v>212</v>
      </c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1"/>
      <c r="T224" s="140">
        <v>6107.9</v>
      </c>
      <c r="U224" s="140"/>
      <c r="V224" s="140"/>
      <c r="W224" s="140"/>
      <c r="X224" s="140"/>
      <c r="Y224" s="140"/>
      <c r="Z224" s="140">
        <v>6094.59</v>
      </c>
      <c r="AA224" s="140"/>
      <c r="AB224" s="140"/>
      <c r="AC224" s="140"/>
      <c r="AD224" s="140"/>
      <c r="AE224" s="140">
        <v>0</v>
      </c>
      <c r="AF224" s="140"/>
      <c r="AG224" s="140"/>
      <c r="AH224" s="140"/>
      <c r="AI224" s="140"/>
      <c r="AJ224" s="140"/>
      <c r="AK224" s="140">
        <v>0</v>
      </c>
      <c r="AL224" s="140"/>
      <c r="AM224" s="140"/>
      <c r="AN224" s="140"/>
      <c r="AO224" s="140"/>
      <c r="AP224" s="140"/>
      <c r="AQ224" s="140">
        <f t="shared" si="6"/>
        <v>0</v>
      </c>
      <c r="AR224" s="140"/>
      <c r="AS224" s="140"/>
      <c r="AT224" s="140"/>
      <c r="AU224" s="140"/>
      <c r="AV224" s="140"/>
      <c r="AW224" s="140">
        <v>0</v>
      </c>
      <c r="AX224" s="140"/>
      <c r="AY224" s="140"/>
      <c r="AZ224" s="140"/>
      <c r="BA224" s="140"/>
      <c r="BB224" s="140">
        <v>0</v>
      </c>
      <c r="BC224" s="140"/>
      <c r="BD224" s="140"/>
      <c r="BE224" s="140"/>
      <c r="BF224" s="140"/>
      <c r="BG224" s="140">
        <f t="shared" si="7"/>
        <v>6094.59</v>
      </c>
      <c r="BH224" s="140"/>
      <c r="BI224" s="140"/>
      <c r="BJ224" s="140"/>
      <c r="BK224" s="140"/>
      <c r="BL224" s="140"/>
    </row>
    <row r="225" spans="1:64" s="5" customFormat="1" ht="33" customHeight="1">
      <c r="A225" s="98">
        <v>2275</v>
      </c>
      <c r="B225" s="126"/>
      <c r="C225" s="126"/>
      <c r="D225" s="126"/>
      <c r="E225" s="126"/>
      <c r="F225" s="127"/>
      <c r="G225" s="89" t="s">
        <v>213</v>
      </c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1"/>
      <c r="T225" s="86">
        <v>198.86</v>
      </c>
      <c r="U225" s="87"/>
      <c r="V225" s="87"/>
      <c r="W225" s="87"/>
      <c r="X225" s="87"/>
      <c r="Y225" s="88"/>
      <c r="Z225" s="86">
        <v>198.86</v>
      </c>
      <c r="AA225" s="87"/>
      <c r="AB225" s="87"/>
      <c r="AC225" s="87"/>
      <c r="AD225" s="88"/>
      <c r="AE225" s="86">
        <v>0</v>
      </c>
      <c r="AF225" s="87"/>
      <c r="AG225" s="87"/>
      <c r="AH225" s="87"/>
      <c r="AI225" s="87"/>
      <c r="AJ225" s="88"/>
      <c r="AK225" s="86">
        <v>0</v>
      </c>
      <c r="AL225" s="87"/>
      <c r="AM225" s="87"/>
      <c r="AN225" s="87"/>
      <c r="AO225" s="87"/>
      <c r="AP225" s="88"/>
      <c r="AQ225" s="86">
        <v>0</v>
      </c>
      <c r="AR225" s="87"/>
      <c r="AS225" s="87"/>
      <c r="AT225" s="87"/>
      <c r="AU225" s="87"/>
      <c r="AV225" s="88"/>
      <c r="AW225" s="86">
        <v>0</v>
      </c>
      <c r="AX225" s="87"/>
      <c r="AY225" s="87"/>
      <c r="AZ225" s="87"/>
      <c r="BA225" s="88"/>
      <c r="BB225" s="86">
        <v>0</v>
      </c>
      <c r="BC225" s="87"/>
      <c r="BD225" s="87"/>
      <c r="BE225" s="87"/>
      <c r="BF225" s="88"/>
      <c r="BG225" s="140">
        <f>IF(ISNUMBER(Z225),Z225,0)+IF(ISNUMBER(AK225),AK225,0)</f>
        <v>198.86</v>
      </c>
      <c r="BH225" s="140"/>
      <c r="BI225" s="140"/>
      <c r="BJ225" s="140"/>
      <c r="BK225" s="140"/>
      <c r="BL225" s="140"/>
    </row>
    <row r="226" spans="1:64" s="6" customFormat="1" ht="12.75" customHeight="1">
      <c r="A226" s="146"/>
      <c r="B226" s="146"/>
      <c r="C226" s="146"/>
      <c r="D226" s="146"/>
      <c r="E226" s="146"/>
      <c r="F226" s="146"/>
      <c r="G226" s="178" t="s">
        <v>162</v>
      </c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5"/>
      <c r="T226" s="97">
        <f>SUM(T217:Y225)</f>
        <v>2172901</v>
      </c>
      <c r="U226" s="97"/>
      <c r="V226" s="97"/>
      <c r="W226" s="97"/>
      <c r="X226" s="97"/>
      <c r="Y226" s="97"/>
      <c r="Z226" s="97">
        <f>SUM(Z217:Z225)</f>
        <v>2164755.5199999996</v>
      </c>
      <c r="AA226" s="97"/>
      <c r="AB226" s="97"/>
      <c r="AC226" s="97"/>
      <c r="AD226" s="97"/>
      <c r="AE226" s="97">
        <v>0</v>
      </c>
      <c r="AF226" s="97"/>
      <c r="AG226" s="97"/>
      <c r="AH226" s="97"/>
      <c r="AI226" s="97"/>
      <c r="AJ226" s="97"/>
      <c r="AK226" s="97">
        <v>0</v>
      </c>
      <c r="AL226" s="97"/>
      <c r="AM226" s="97"/>
      <c r="AN226" s="97"/>
      <c r="AO226" s="97"/>
      <c r="AP226" s="97"/>
      <c r="AQ226" s="97">
        <f t="shared" si="6"/>
        <v>0</v>
      </c>
      <c r="AR226" s="97"/>
      <c r="AS226" s="97"/>
      <c r="AT226" s="97"/>
      <c r="AU226" s="97"/>
      <c r="AV226" s="97"/>
      <c r="AW226" s="97">
        <v>0</v>
      </c>
      <c r="AX226" s="97"/>
      <c r="AY226" s="97"/>
      <c r="AZ226" s="97"/>
      <c r="BA226" s="97"/>
      <c r="BB226" s="97">
        <v>0</v>
      </c>
      <c r="BC226" s="97"/>
      <c r="BD226" s="97"/>
      <c r="BE226" s="97"/>
      <c r="BF226" s="97"/>
      <c r="BG226" s="97">
        <f t="shared" si="7"/>
        <v>2164755.5199999996</v>
      </c>
      <c r="BH226" s="97"/>
      <c r="BI226" s="97"/>
      <c r="BJ226" s="97"/>
      <c r="BK226" s="97"/>
      <c r="BL226" s="97"/>
    </row>
    <row r="228" spans="1:64" ht="14.25" customHeight="1">
      <c r="A228" s="108" t="s">
        <v>289</v>
      </c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</row>
    <row r="229" spans="1:64" ht="15" customHeight="1">
      <c r="A229" s="73" t="s">
        <v>201</v>
      </c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</row>
    <row r="230" spans="1:64" ht="18" customHeight="1">
      <c r="A230" s="129" t="s">
        <v>150</v>
      </c>
      <c r="B230" s="129"/>
      <c r="C230" s="129"/>
      <c r="D230" s="129"/>
      <c r="E230" s="129"/>
      <c r="F230" s="129"/>
      <c r="G230" s="129" t="s">
        <v>20</v>
      </c>
      <c r="H230" s="129"/>
      <c r="I230" s="129"/>
      <c r="J230" s="129"/>
      <c r="K230" s="129"/>
      <c r="L230" s="129"/>
      <c r="M230" s="129"/>
      <c r="N230" s="129"/>
      <c r="O230" s="129"/>
      <c r="P230" s="129"/>
      <c r="Q230" s="129" t="s">
        <v>241</v>
      </c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 t="s">
        <v>242</v>
      </c>
      <c r="AP230" s="129"/>
      <c r="AQ230" s="129"/>
      <c r="AR230" s="129"/>
      <c r="AS230" s="129"/>
      <c r="AT230" s="129"/>
      <c r="AU230" s="129"/>
      <c r="AV230" s="129"/>
      <c r="AW230" s="129"/>
      <c r="AX230" s="129"/>
      <c r="AY230" s="129"/>
      <c r="AZ230" s="129"/>
      <c r="BA230" s="129"/>
      <c r="BB230" s="129"/>
      <c r="BC230" s="129"/>
      <c r="BD230" s="129"/>
      <c r="BE230" s="129"/>
      <c r="BF230" s="129"/>
      <c r="BG230" s="129"/>
      <c r="BH230" s="129"/>
      <c r="BI230" s="129"/>
      <c r="BJ230" s="129"/>
      <c r="BK230" s="129"/>
      <c r="BL230" s="129"/>
    </row>
    <row r="231" spans="1:64" ht="42.75" customHeight="1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 t="s">
        <v>155</v>
      </c>
      <c r="R231" s="129"/>
      <c r="S231" s="129"/>
      <c r="T231" s="129"/>
      <c r="U231" s="129"/>
      <c r="V231" s="142" t="s">
        <v>156</v>
      </c>
      <c r="W231" s="142"/>
      <c r="X231" s="142"/>
      <c r="Y231" s="142"/>
      <c r="Z231" s="129" t="s">
        <v>157</v>
      </c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 t="s">
        <v>158</v>
      </c>
      <c r="AK231" s="129"/>
      <c r="AL231" s="129"/>
      <c r="AM231" s="129"/>
      <c r="AN231" s="129"/>
      <c r="AO231" s="129" t="s">
        <v>21</v>
      </c>
      <c r="AP231" s="129"/>
      <c r="AQ231" s="129"/>
      <c r="AR231" s="129"/>
      <c r="AS231" s="129"/>
      <c r="AT231" s="142" t="s">
        <v>159</v>
      </c>
      <c r="AU231" s="142"/>
      <c r="AV231" s="142"/>
      <c r="AW231" s="142"/>
      <c r="AX231" s="129" t="s">
        <v>157</v>
      </c>
      <c r="AY231" s="129"/>
      <c r="AZ231" s="129"/>
      <c r="BA231" s="129"/>
      <c r="BB231" s="129"/>
      <c r="BC231" s="129"/>
      <c r="BD231" s="129"/>
      <c r="BE231" s="129"/>
      <c r="BF231" s="129"/>
      <c r="BG231" s="129"/>
      <c r="BH231" s="129" t="s">
        <v>160</v>
      </c>
      <c r="BI231" s="129"/>
      <c r="BJ231" s="129"/>
      <c r="BK231" s="129"/>
      <c r="BL231" s="129"/>
    </row>
    <row r="232" spans="1:64" ht="63" customHeight="1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42"/>
      <c r="W232" s="142"/>
      <c r="X232" s="142"/>
      <c r="Y232" s="142"/>
      <c r="Z232" s="129" t="s">
        <v>18</v>
      </c>
      <c r="AA232" s="129"/>
      <c r="AB232" s="129"/>
      <c r="AC232" s="129"/>
      <c r="AD232" s="129"/>
      <c r="AE232" s="129" t="s">
        <v>17</v>
      </c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  <c r="AT232" s="142"/>
      <c r="AU232" s="142"/>
      <c r="AV232" s="142"/>
      <c r="AW232" s="142"/>
      <c r="AX232" s="129" t="s">
        <v>18</v>
      </c>
      <c r="AY232" s="129"/>
      <c r="AZ232" s="129"/>
      <c r="BA232" s="129"/>
      <c r="BB232" s="129"/>
      <c r="BC232" s="129" t="s">
        <v>17</v>
      </c>
      <c r="BD232" s="129"/>
      <c r="BE232" s="129"/>
      <c r="BF232" s="129"/>
      <c r="BG232" s="129"/>
      <c r="BH232" s="129"/>
      <c r="BI232" s="129"/>
      <c r="BJ232" s="129"/>
      <c r="BK232" s="129"/>
      <c r="BL232" s="129"/>
    </row>
    <row r="233" spans="1:64" ht="15" customHeight="1">
      <c r="A233" s="129">
        <v>1</v>
      </c>
      <c r="B233" s="129"/>
      <c r="C233" s="129"/>
      <c r="D233" s="129"/>
      <c r="E233" s="129"/>
      <c r="F233" s="129"/>
      <c r="G233" s="129">
        <v>2</v>
      </c>
      <c r="H233" s="129"/>
      <c r="I233" s="129"/>
      <c r="J233" s="129"/>
      <c r="K233" s="129"/>
      <c r="L233" s="129"/>
      <c r="M233" s="129"/>
      <c r="N233" s="129"/>
      <c r="O233" s="129"/>
      <c r="P233" s="129"/>
      <c r="Q233" s="129">
        <v>3</v>
      </c>
      <c r="R233" s="129"/>
      <c r="S233" s="129"/>
      <c r="T233" s="129"/>
      <c r="U233" s="129"/>
      <c r="V233" s="129">
        <v>4</v>
      </c>
      <c r="W233" s="129"/>
      <c r="X233" s="129"/>
      <c r="Y233" s="129"/>
      <c r="Z233" s="129">
        <v>5</v>
      </c>
      <c r="AA233" s="129"/>
      <c r="AB233" s="129"/>
      <c r="AC233" s="129"/>
      <c r="AD233" s="129"/>
      <c r="AE233" s="129">
        <v>6</v>
      </c>
      <c r="AF233" s="129"/>
      <c r="AG233" s="129"/>
      <c r="AH233" s="129"/>
      <c r="AI233" s="129"/>
      <c r="AJ233" s="129">
        <v>7</v>
      </c>
      <c r="AK233" s="129"/>
      <c r="AL233" s="129"/>
      <c r="AM233" s="129"/>
      <c r="AN233" s="129"/>
      <c r="AO233" s="129">
        <v>8</v>
      </c>
      <c r="AP233" s="129"/>
      <c r="AQ233" s="129"/>
      <c r="AR233" s="129"/>
      <c r="AS233" s="129"/>
      <c r="AT233" s="129">
        <v>9</v>
      </c>
      <c r="AU233" s="129"/>
      <c r="AV233" s="129"/>
      <c r="AW233" s="129"/>
      <c r="AX233" s="129">
        <v>10</v>
      </c>
      <c r="AY233" s="129"/>
      <c r="AZ233" s="129"/>
      <c r="BA233" s="129"/>
      <c r="BB233" s="129"/>
      <c r="BC233" s="129">
        <v>11</v>
      </c>
      <c r="BD233" s="129"/>
      <c r="BE233" s="129"/>
      <c r="BF233" s="129"/>
      <c r="BG233" s="129"/>
      <c r="BH233" s="129">
        <v>12</v>
      </c>
      <c r="BI233" s="129"/>
      <c r="BJ233" s="129"/>
      <c r="BK233" s="129"/>
      <c r="BL233" s="129"/>
    </row>
    <row r="234" spans="1:79" s="1" customFormat="1" ht="12" customHeight="1" hidden="1">
      <c r="A234" s="130" t="s">
        <v>76</v>
      </c>
      <c r="B234" s="130"/>
      <c r="C234" s="130"/>
      <c r="D234" s="130"/>
      <c r="E234" s="130"/>
      <c r="F234" s="130"/>
      <c r="G234" s="141" t="s">
        <v>69</v>
      </c>
      <c r="H234" s="141"/>
      <c r="I234" s="141"/>
      <c r="J234" s="141"/>
      <c r="K234" s="141"/>
      <c r="L234" s="141"/>
      <c r="M234" s="141"/>
      <c r="N234" s="141"/>
      <c r="O234" s="141"/>
      <c r="P234" s="141"/>
      <c r="Q234" s="95" t="s">
        <v>92</v>
      </c>
      <c r="R234" s="95"/>
      <c r="S234" s="95"/>
      <c r="T234" s="95"/>
      <c r="U234" s="95"/>
      <c r="V234" s="95" t="s">
        <v>93</v>
      </c>
      <c r="W234" s="95"/>
      <c r="X234" s="95"/>
      <c r="Y234" s="95"/>
      <c r="Z234" s="95" t="s">
        <v>94</v>
      </c>
      <c r="AA234" s="95"/>
      <c r="AB234" s="95"/>
      <c r="AC234" s="95"/>
      <c r="AD234" s="95"/>
      <c r="AE234" s="95" t="s">
        <v>95</v>
      </c>
      <c r="AF234" s="95"/>
      <c r="AG234" s="95"/>
      <c r="AH234" s="95"/>
      <c r="AI234" s="95"/>
      <c r="AJ234" s="143" t="s">
        <v>114</v>
      </c>
      <c r="AK234" s="95"/>
      <c r="AL234" s="95"/>
      <c r="AM234" s="95"/>
      <c r="AN234" s="95"/>
      <c r="AO234" s="95" t="s">
        <v>96</v>
      </c>
      <c r="AP234" s="95"/>
      <c r="AQ234" s="95"/>
      <c r="AR234" s="95"/>
      <c r="AS234" s="95"/>
      <c r="AT234" s="143" t="s">
        <v>115</v>
      </c>
      <c r="AU234" s="95"/>
      <c r="AV234" s="95"/>
      <c r="AW234" s="95"/>
      <c r="AX234" s="95" t="s">
        <v>97</v>
      </c>
      <c r="AY234" s="95"/>
      <c r="AZ234" s="95"/>
      <c r="BA234" s="95"/>
      <c r="BB234" s="95"/>
      <c r="BC234" s="95" t="s">
        <v>98</v>
      </c>
      <c r="BD234" s="95"/>
      <c r="BE234" s="95"/>
      <c r="BF234" s="95"/>
      <c r="BG234" s="95"/>
      <c r="BH234" s="143" t="s">
        <v>114</v>
      </c>
      <c r="BI234" s="95"/>
      <c r="BJ234" s="95"/>
      <c r="BK234" s="95"/>
      <c r="BL234" s="95"/>
      <c r="CA234" s="1" t="s">
        <v>59</v>
      </c>
    </row>
    <row r="235" spans="1:79" s="5" customFormat="1" ht="12.75" customHeight="1">
      <c r="A235" s="130">
        <v>2111</v>
      </c>
      <c r="B235" s="130"/>
      <c r="C235" s="130"/>
      <c r="D235" s="130"/>
      <c r="E235" s="130"/>
      <c r="F235" s="130"/>
      <c r="G235" s="89" t="s">
        <v>206</v>
      </c>
      <c r="H235" s="90"/>
      <c r="I235" s="90"/>
      <c r="J235" s="90"/>
      <c r="K235" s="90"/>
      <c r="L235" s="90"/>
      <c r="M235" s="90"/>
      <c r="N235" s="90"/>
      <c r="O235" s="90"/>
      <c r="P235" s="91"/>
      <c r="Q235" s="140">
        <v>1821330</v>
      </c>
      <c r="R235" s="140"/>
      <c r="S235" s="140"/>
      <c r="T235" s="140"/>
      <c r="U235" s="140"/>
      <c r="V235" s="140">
        <v>0</v>
      </c>
      <c r="W235" s="140"/>
      <c r="X235" s="140"/>
      <c r="Y235" s="140"/>
      <c r="Z235" s="140">
        <v>0</v>
      </c>
      <c r="AA235" s="140"/>
      <c r="AB235" s="140"/>
      <c r="AC235" s="140"/>
      <c r="AD235" s="140"/>
      <c r="AE235" s="140">
        <v>0</v>
      </c>
      <c r="AF235" s="140"/>
      <c r="AG235" s="140"/>
      <c r="AH235" s="140"/>
      <c r="AI235" s="140"/>
      <c r="AJ235" s="140">
        <f aca="true" t="shared" si="8" ref="AJ235:AJ244">IF(ISNUMBER(Q235),Q235,0)-IF(ISNUMBER(Z235),Z235,0)</f>
        <v>1821330</v>
      </c>
      <c r="AK235" s="140"/>
      <c r="AL235" s="140"/>
      <c r="AM235" s="140"/>
      <c r="AN235" s="140"/>
      <c r="AO235" s="140">
        <v>1988462</v>
      </c>
      <c r="AP235" s="140"/>
      <c r="AQ235" s="140"/>
      <c r="AR235" s="140"/>
      <c r="AS235" s="140"/>
      <c r="AT235" s="140">
        <f aca="true" t="shared" si="9" ref="AT235:AT244">IF(ISNUMBER(V235),V235,0)-IF(ISNUMBER(Z235),Z235,0)-IF(ISNUMBER(AE235),AE235,0)</f>
        <v>0</v>
      </c>
      <c r="AU235" s="140"/>
      <c r="AV235" s="140"/>
      <c r="AW235" s="140"/>
      <c r="AX235" s="140">
        <v>0</v>
      </c>
      <c r="AY235" s="140"/>
      <c r="AZ235" s="140"/>
      <c r="BA235" s="140"/>
      <c r="BB235" s="140"/>
      <c r="BC235" s="140">
        <v>0</v>
      </c>
      <c r="BD235" s="140"/>
      <c r="BE235" s="140"/>
      <c r="BF235" s="140"/>
      <c r="BG235" s="140"/>
      <c r="BH235" s="140">
        <f aca="true" t="shared" si="10" ref="BH235:BH244">IF(ISNUMBER(AO235),AO235,0)-IF(ISNUMBER(AX235),AX235,0)</f>
        <v>1988462</v>
      </c>
      <c r="BI235" s="140"/>
      <c r="BJ235" s="140"/>
      <c r="BK235" s="140"/>
      <c r="BL235" s="140"/>
      <c r="CA235" s="5" t="s">
        <v>60</v>
      </c>
    </row>
    <row r="236" spans="1:64" s="5" customFormat="1" ht="12.75" customHeight="1">
      <c r="A236" s="130">
        <v>2120</v>
      </c>
      <c r="B236" s="130"/>
      <c r="C236" s="130"/>
      <c r="D236" s="130"/>
      <c r="E236" s="130"/>
      <c r="F236" s="130"/>
      <c r="G236" s="89" t="s">
        <v>207</v>
      </c>
      <c r="H236" s="90"/>
      <c r="I236" s="90"/>
      <c r="J236" s="90"/>
      <c r="K236" s="90"/>
      <c r="L236" s="90"/>
      <c r="M236" s="90"/>
      <c r="N236" s="90"/>
      <c r="O236" s="90"/>
      <c r="P236" s="91"/>
      <c r="Q236" s="140">
        <v>393553</v>
      </c>
      <c r="R236" s="140"/>
      <c r="S236" s="140"/>
      <c r="T236" s="140"/>
      <c r="U236" s="140"/>
      <c r="V236" s="140">
        <v>0</v>
      </c>
      <c r="W236" s="140"/>
      <c r="X236" s="140"/>
      <c r="Y236" s="140"/>
      <c r="Z236" s="140">
        <v>0</v>
      </c>
      <c r="AA236" s="140"/>
      <c r="AB236" s="140"/>
      <c r="AC236" s="140"/>
      <c r="AD236" s="140"/>
      <c r="AE236" s="140">
        <v>0</v>
      </c>
      <c r="AF236" s="140"/>
      <c r="AG236" s="140"/>
      <c r="AH236" s="140"/>
      <c r="AI236" s="140"/>
      <c r="AJ236" s="140">
        <f t="shared" si="8"/>
        <v>393553</v>
      </c>
      <c r="AK236" s="140"/>
      <c r="AL236" s="140"/>
      <c r="AM236" s="140"/>
      <c r="AN236" s="140"/>
      <c r="AO236" s="140">
        <v>437462</v>
      </c>
      <c r="AP236" s="140"/>
      <c r="AQ236" s="140"/>
      <c r="AR236" s="140"/>
      <c r="AS236" s="140"/>
      <c r="AT236" s="140">
        <f t="shared" si="9"/>
        <v>0</v>
      </c>
      <c r="AU236" s="140"/>
      <c r="AV236" s="140"/>
      <c r="AW236" s="140"/>
      <c r="AX236" s="140">
        <v>0</v>
      </c>
      <c r="AY236" s="140"/>
      <c r="AZ236" s="140"/>
      <c r="BA236" s="140"/>
      <c r="BB236" s="140"/>
      <c r="BC236" s="140">
        <v>0</v>
      </c>
      <c r="BD236" s="140"/>
      <c r="BE236" s="140"/>
      <c r="BF236" s="140"/>
      <c r="BG236" s="140"/>
      <c r="BH236" s="140">
        <f t="shared" si="10"/>
        <v>437462</v>
      </c>
      <c r="BI236" s="140"/>
      <c r="BJ236" s="140"/>
      <c r="BK236" s="140"/>
      <c r="BL236" s="140"/>
    </row>
    <row r="237" spans="1:64" s="5" customFormat="1" ht="25.5" customHeight="1">
      <c r="A237" s="130">
        <v>2210</v>
      </c>
      <c r="B237" s="130"/>
      <c r="C237" s="130"/>
      <c r="D237" s="130"/>
      <c r="E237" s="130"/>
      <c r="F237" s="130"/>
      <c r="G237" s="89" t="s">
        <v>208</v>
      </c>
      <c r="H237" s="90"/>
      <c r="I237" s="90"/>
      <c r="J237" s="90"/>
      <c r="K237" s="90"/>
      <c r="L237" s="90"/>
      <c r="M237" s="90"/>
      <c r="N237" s="90"/>
      <c r="O237" s="90"/>
      <c r="P237" s="91"/>
      <c r="Q237" s="140">
        <v>23000</v>
      </c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  <c r="AB237" s="140"/>
      <c r="AC237" s="140"/>
      <c r="AD237" s="140"/>
      <c r="AE237" s="140">
        <v>0</v>
      </c>
      <c r="AF237" s="140"/>
      <c r="AG237" s="140"/>
      <c r="AH237" s="140"/>
      <c r="AI237" s="140"/>
      <c r="AJ237" s="140">
        <f t="shared" si="8"/>
        <v>23000</v>
      </c>
      <c r="AK237" s="140"/>
      <c r="AL237" s="140"/>
      <c r="AM237" s="140"/>
      <c r="AN237" s="140"/>
      <c r="AO237" s="140">
        <v>15505</v>
      </c>
      <c r="AP237" s="140"/>
      <c r="AQ237" s="140"/>
      <c r="AR237" s="140"/>
      <c r="AS237" s="140"/>
      <c r="AT237" s="140">
        <f t="shared" si="9"/>
        <v>0</v>
      </c>
      <c r="AU237" s="140"/>
      <c r="AV237" s="140"/>
      <c r="AW237" s="140"/>
      <c r="AX237" s="140">
        <v>0</v>
      </c>
      <c r="AY237" s="140"/>
      <c r="AZ237" s="140"/>
      <c r="BA237" s="140"/>
      <c r="BB237" s="140"/>
      <c r="BC237" s="140">
        <v>0</v>
      </c>
      <c r="BD237" s="140"/>
      <c r="BE237" s="140"/>
      <c r="BF237" s="140"/>
      <c r="BG237" s="140"/>
      <c r="BH237" s="140">
        <f t="shared" si="10"/>
        <v>15505</v>
      </c>
      <c r="BI237" s="140"/>
      <c r="BJ237" s="140"/>
      <c r="BK237" s="140"/>
      <c r="BL237" s="140"/>
    </row>
    <row r="238" spans="1:64" s="5" customFormat="1" ht="25.5" customHeight="1">
      <c r="A238" s="130">
        <v>2240</v>
      </c>
      <c r="B238" s="130"/>
      <c r="C238" s="130"/>
      <c r="D238" s="130"/>
      <c r="E238" s="130"/>
      <c r="F238" s="130"/>
      <c r="G238" s="89" t="s">
        <v>209</v>
      </c>
      <c r="H238" s="90"/>
      <c r="I238" s="90"/>
      <c r="J238" s="90"/>
      <c r="K238" s="90"/>
      <c r="L238" s="90"/>
      <c r="M238" s="90"/>
      <c r="N238" s="90"/>
      <c r="O238" s="90"/>
      <c r="P238" s="91"/>
      <c r="Q238" s="140">
        <v>14942</v>
      </c>
      <c r="R238" s="140"/>
      <c r="S238" s="140"/>
      <c r="T238" s="140"/>
      <c r="U238" s="140"/>
      <c r="V238" s="140">
        <v>0</v>
      </c>
      <c r="W238" s="140"/>
      <c r="X238" s="140"/>
      <c r="Y238" s="140"/>
      <c r="Z238" s="140">
        <v>0</v>
      </c>
      <c r="AA238" s="140"/>
      <c r="AB238" s="140"/>
      <c r="AC238" s="140"/>
      <c r="AD238" s="140"/>
      <c r="AE238" s="140">
        <v>0</v>
      </c>
      <c r="AF238" s="140"/>
      <c r="AG238" s="140"/>
      <c r="AH238" s="140"/>
      <c r="AI238" s="140"/>
      <c r="AJ238" s="140">
        <f t="shared" si="8"/>
        <v>14942</v>
      </c>
      <c r="AK238" s="140"/>
      <c r="AL238" s="140"/>
      <c r="AM238" s="140"/>
      <c r="AN238" s="140"/>
      <c r="AO238" s="140">
        <v>20284</v>
      </c>
      <c r="AP238" s="140"/>
      <c r="AQ238" s="140"/>
      <c r="AR238" s="140"/>
      <c r="AS238" s="140"/>
      <c r="AT238" s="140">
        <f t="shared" si="9"/>
        <v>0</v>
      </c>
      <c r="AU238" s="140"/>
      <c r="AV238" s="140"/>
      <c r="AW238" s="140"/>
      <c r="AX238" s="140">
        <v>0</v>
      </c>
      <c r="AY238" s="140"/>
      <c r="AZ238" s="140"/>
      <c r="BA238" s="140"/>
      <c r="BB238" s="140"/>
      <c r="BC238" s="140">
        <v>0</v>
      </c>
      <c r="BD238" s="140"/>
      <c r="BE238" s="140"/>
      <c r="BF238" s="140"/>
      <c r="BG238" s="140"/>
      <c r="BH238" s="140">
        <f t="shared" si="10"/>
        <v>20284</v>
      </c>
      <c r="BI238" s="140"/>
      <c r="BJ238" s="140"/>
      <c r="BK238" s="140"/>
      <c r="BL238" s="140"/>
    </row>
    <row r="239" spans="1:64" s="5" customFormat="1" ht="12.75" customHeight="1">
      <c r="A239" s="130">
        <v>2250</v>
      </c>
      <c r="B239" s="130"/>
      <c r="C239" s="130"/>
      <c r="D239" s="130"/>
      <c r="E239" s="130"/>
      <c r="F239" s="130"/>
      <c r="G239" s="89" t="s">
        <v>237</v>
      </c>
      <c r="H239" s="90"/>
      <c r="I239" s="90"/>
      <c r="J239" s="90"/>
      <c r="K239" s="90"/>
      <c r="L239" s="90"/>
      <c r="M239" s="90"/>
      <c r="N239" s="90"/>
      <c r="O239" s="90"/>
      <c r="P239" s="91"/>
      <c r="Q239" s="140">
        <v>1500</v>
      </c>
      <c r="R239" s="140"/>
      <c r="S239" s="140"/>
      <c r="T239" s="140"/>
      <c r="U239" s="140"/>
      <c r="V239" s="140">
        <v>0</v>
      </c>
      <c r="W239" s="140"/>
      <c r="X239" s="140"/>
      <c r="Y239" s="140"/>
      <c r="Z239" s="140">
        <v>0</v>
      </c>
      <c r="AA239" s="140"/>
      <c r="AB239" s="140"/>
      <c r="AC239" s="140"/>
      <c r="AD239" s="140"/>
      <c r="AE239" s="140">
        <v>0</v>
      </c>
      <c r="AF239" s="140"/>
      <c r="AG239" s="140"/>
      <c r="AH239" s="140"/>
      <c r="AI239" s="140"/>
      <c r="AJ239" s="140">
        <f t="shared" si="8"/>
        <v>1500</v>
      </c>
      <c r="AK239" s="140"/>
      <c r="AL239" s="140"/>
      <c r="AM239" s="140"/>
      <c r="AN239" s="140"/>
      <c r="AO239" s="140">
        <v>1500</v>
      </c>
      <c r="AP239" s="140"/>
      <c r="AQ239" s="140"/>
      <c r="AR239" s="140"/>
      <c r="AS239" s="140"/>
      <c r="AT239" s="140">
        <f t="shared" si="9"/>
        <v>0</v>
      </c>
      <c r="AU239" s="140"/>
      <c r="AV239" s="140"/>
      <c r="AW239" s="140"/>
      <c r="AX239" s="140">
        <v>0</v>
      </c>
      <c r="AY239" s="140"/>
      <c r="AZ239" s="140"/>
      <c r="BA239" s="140"/>
      <c r="BB239" s="140"/>
      <c r="BC239" s="140">
        <v>0</v>
      </c>
      <c r="BD239" s="140"/>
      <c r="BE239" s="140"/>
      <c r="BF239" s="140"/>
      <c r="BG239" s="140"/>
      <c r="BH239" s="140">
        <f t="shared" si="10"/>
        <v>1500</v>
      </c>
      <c r="BI239" s="140"/>
      <c r="BJ239" s="140"/>
      <c r="BK239" s="140"/>
      <c r="BL239" s="140"/>
    </row>
    <row r="240" spans="1:64" s="5" customFormat="1" ht="12.75" customHeight="1">
      <c r="A240" s="130">
        <v>2271</v>
      </c>
      <c r="B240" s="130"/>
      <c r="C240" s="130"/>
      <c r="D240" s="130"/>
      <c r="E240" s="130"/>
      <c r="F240" s="130"/>
      <c r="G240" s="89" t="s">
        <v>210</v>
      </c>
      <c r="H240" s="90"/>
      <c r="I240" s="90"/>
      <c r="J240" s="90"/>
      <c r="K240" s="90"/>
      <c r="L240" s="90"/>
      <c r="M240" s="90"/>
      <c r="N240" s="90"/>
      <c r="O240" s="90"/>
      <c r="P240" s="91"/>
      <c r="Q240" s="140">
        <v>2791.74</v>
      </c>
      <c r="R240" s="140"/>
      <c r="S240" s="140"/>
      <c r="T240" s="140"/>
      <c r="U240" s="140"/>
      <c r="V240" s="140">
        <v>0</v>
      </c>
      <c r="W240" s="140"/>
      <c r="X240" s="140"/>
      <c r="Y240" s="140"/>
      <c r="Z240" s="140">
        <v>0</v>
      </c>
      <c r="AA240" s="140"/>
      <c r="AB240" s="140"/>
      <c r="AC240" s="140"/>
      <c r="AD240" s="140"/>
      <c r="AE240" s="140">
        <v>0</v>
      </c>
      <c r="AF240" s="140"/>
      <c r="AG240" s="140"/>
      <c r="AH240" s="140"/>
      <c r="AI240" s="140"/>
      <c r="AJ240" s="140">
        <f t="shared" si="8"/>
        <v>2791.74</v>
      </c>
      <c r="AK240" s="140"/>
      <c r="AL240" s="140"/>
      <c r="AM240" s="140"/>
      <c r="AN240" s="140"/>
      <c r="AO240" s="140">
        <v>3352</v>
      </c>
      <c r="AP240" s="140"/>
      <c r="AQ240" s="140"/>
      <c r="AR240" s="140"/>
      <c r="AS240" s="140"/>
      <c r="AT240" s="140">
        <f t="shared" si="9"/>
        <v>0</v>
      </c>
      <c r="AU240" s="140"/>
      <c r="AV240" s="140"/>
      <c r="AW240" s="140"/>
      <c r="AX240" s="140">
        <v>0</v>
      </c>
      <c r="AY240" s="140"/>
      <c r="AZ240" s="140"/>
      <c r="BA240" s="140"/>
      <c r="BB240" s="140"/>
      <c r="BC240" s="140">
        <v>0</v>
      </c>
      <c r="BD240" s="140"/>
      <c r="BE240" s="140"/>
      <c r="BF240" s="140"/>
      <c r="BG240" s="140"/>
      <c r="BH240" s="140">
        <f t="shared" si="10"/>
        <v>3352</v>
      </c>
      <c r="BI240" s="140"/>
      <c r="BJ240" s="140"/>
      <c r="BK240" s="140"/>
      <c r="BL240" s="140"/>
    </row>
    <row r="241" spans="1:64" s="5" customFormat="1" ht="25.5" customHeight="1">
      <c r="A241" s="130">
        <v>2272</v>
      </c>
      <c r="B241" s="130"/>
      <c r="C241" s="130"/>
      <c r="D241" s="130"/>
      <c r="E241" s="130"/>
      <c r="F241" s="130"/>
      <c r="G241" s="89" t="s">
        <v>211</v>
      </c>
      <c r="H241" s="90"/>
      <c r="I241" s="90"/>
      <c r="J241" s="90"/>
      <c r="K241" s="90"/>
      <c r="L241" s="90"/>
      <c r="M241" s="90"/>
      <c r="N241" s="90"/>
      <c r="O241" s="90"/>
      <c r="P241" s="91"/>
      <c r="Q241" s="140">
        <v>1453.26</v>
      </c>
      <c r="R241" s="140"/>
      <c r="S241" s="140"/>
      <c r="T241" s="140"/>
      <c r="U241" s="140"/>
      <c r="V241" s="140">
        <v>0</v>
      </c>
      <c r="W241" s="140"/>
      <c r="X241" s="140"/>
      <c r="Y241" s="140"/>
      <c r="Z241" s="140">
        <v>0</v>
      </c>
      <c r="AA241" s="140"/>
      <c r="AB241" s="140"/>
      <c r="AC241" s="140"/>
      <c r="AD241" s="140"/>
      <c r="AE241" s="140">
        <v>0</v>
      </c>
      <c r="AF241" s="140"/>
      <c r="AG241" s="140"/>
      <c r="AH241" s="140"/>
      <c r="AI241" s="140"/>
      <c r="AJ241" s="140">
        <f t="shared" si="8"/>
        <v>1453.26</v>
      </c>
      <c r="AK241" s="140"/>
      <c r="AL241" s="140"/>
      <c r="AM241" s="140"/>
      <c r="AN241" s="140"/>
      <c r="AO241" s="140">
        <v>1512</v>
      </c>
      <c r="AP241" s="140"/>
      <c r="AQ241" s="140"/>
      <c r="AR241" s="140"/>
      <c r="AS241" s="140"/>
      <c r="AT241" s="140">
        <f t="shared" si="9"/>
        <v>0</v>
      </c>
      <c r="AU241" s="140"/>
      <c r="AV241" s="140"/>
      <c r="AW241" s="140"/>
      <c r="AX241" s="140">
        <v>0</v>
      </c>
      <c r="AY241" s="140"/>
      <c r="AZ241" s="140"/>
      <c r="BA241" s="140"/>
      <c r="BB241" s="140"/>
      <c r="BC241" s="140">
        <v>0</v>
      </c>
      <c r="BD241" s="140"/>
      <c r="BE241" s="140"/>
      <c r="BF241" s="140"/>
      <c r="BG241" s="140"/>
      <c r="BH241" s="140">
        <f t="shared" si="10"/>
        <v>1512</v>
      </c>
      <c r="BI241" s="140"/>
      <c r="BJ241" s="140"/>
      <c r="BK241" s="140"/>
      <c r="BL241" s="140"/>
    </row>
    <row r="242" spans="1:64" s="5" customFormat="1" ht="12.75" customHeight="1">
      <c r="A242" s="130">
        <v>2273</v>
      </c>
      <c r="B242" s="130"/>
      <c r="C242" s="130"/>
      <c r="D242" s="130"/>
      <c r="E242" s="130"/>
      <c r="F242" s="130"/>
      <c r="G242" s="89" t="s">
        <v>212</v>
      </c>
      <c r="H242" s="90"/>
      <c r="I242" s="90"/>
      <c r="J242" s="90"/>
      <c r="K242" s="90"/>
      <c r="L242" s="90"/>
      <c r="M242" s="90"/>
      <c r="N242" s="90"/>
      <c r="O242" s="90"/>
      <c r="P242" s="91"/>
      <c r="Q242" s="140">
        <v>6006</v>
      </c>
      <c r="R242" s="140"/>
      <c r="S242" s="140"/>
      <c r="T242" s="140"/>
      <c r="U242" s="140"/>
      <c r="V242" s="140">
        <v>0</v>
      </c>
      <c r="W242" s="140"/>
      <c r="X242" s="140"/>
      <c r="Y242" s="140"/>
      <c r="Z242" s="140">
        <v>0</v>
      </c>
      <c r="AA242" s="140"/>
      <c r="AB242" s="140"/>
      <c r="AC242" s="140"/>
      <c r="AD242" s="140"/>
      <c r="AE242" s="140">
        <v>0</v>
      </c>
      <c r="AF242" s="140"/>
      <c r="AG242" s="140"/>
      <c r="AH242" s="140"/>
      <c r="AI242" s="140"/>
      <c r="AJ242" s="140">
        <f t="shared" si="8"/>
        <v>6006</v>
      </c>
      <c r="AK242" s="140"/>
      <c r="AL242" s="140"/>
      <c r="AM242" s="140"/>
      <c r="AN242" s="140"/>
      <c r="AO242" s="140">
        <v>6379</v>
      </c>
      <c r="AP242" s="140"/>
      <c r="AQ242" s="140"/>
      <c r="AR242" s="140"/>
      <c r="AS242" s="140"/>
      <c r="AT242" s="140">
        <f t="shared" si="9"/>
        <v>0</v>
      </c>
      <c r="AU242" s="140"/>
      <c r="AV242" s="140"/>
      <c r="AW242" s="140"/>
      <c r="AX242" s="140">
        <v>0</v>
      </c>
      <c r="AY242" s="140"/>
      <c r="AZ242" s="140"/>
      <c r="BA242" s="140"/>
      <c r="BB242" s="140"/>
      <c r="BC242" s="140">
        <v>0</v>
      </c>
      <c r="BD242" s="140"/>
      <c r="BE242" s="140"/>
      <c r="BF242" s="140"/>
      <c r="BG242" s="140"/>
      <c r="BH242" s="140">
        <f t="shared" si="10"/>
        <v>6379</v>
      </c>
      <c r="BI242" s="140"/>
      <c r="BJ242" s="140"/>
      <c r="BK242" s="140"/>
      <c r="BL242" s="140"/>
    </row>
    <row r="243" spans="1:64" s="5" customFormat="1" ht="30" customHeight="1">
      <c r="A243" s="98">
        <v>2275</v>
      </c>
      <c r="B243" s="126"/>
      <c r="C243" s="126"/>
      <c r="D243" s="126"/>
      <c r="E243" s="126"/>
      <c r="F243" s="127"/>
      <c r="G243" s="89" t="s">
        <v>246</v>
      </c>
      <c r="H243" s="90"/>
      <c r="I243" s="90"/>
      <c r="J243" s="90"/>
      <c r="K243" s="90"/>
      <c r="L243" s="90"/>
      <c r="M243" s="90"/>
      <c r="N243" s="90"/>
      <c r="O243" s="90"/>
      <c r="P243" s="91"/>
      <c r="Q243" s="86">
        <v>369</v>
      </c>
      <c r="R243" s="87"/>
      <c r="S243" s="87"/>
      <c r="T243" s="87"/>
      <c r="U243" s="88"/>
      <c r="V243" s="86">
        <v>0</v>
      </c>
      <c r="W243" s="87"/>
      <c r="X243" s="87"/>
      <c r="Y243" s="88"/>
      <c r="Z243" s="86">
        <v>0</v>
      </c>
      <c r="AA243" s="87"/>
      <c r="AB243" s="87"/>
      <c r="AC243" s="87"/>
      <c r="AD243" s="88"/>
      <c r="AE243" s="86">
        <v>0</v>
      </c>
      <c r="AF243" s="87"/>
      <c r="AG243" s="87"/>
      <c r="AH243" s="87"/>
      <c r="AI243" s="88"/>
      <c r="AJ243" s="86">
        <f>IF(ISNUMBER(Q243),Q243,0)-IF(ISNUMBER(Z243),Z243,0)</f>
        <v>369</v>
      </c>
      <c r="AK243" s="87"/>
      <c r="AL243" s="87"/>
      <c r="AM243" s="87"/>
      <c r="AN243" s="88"/>
      <c r="AO243" s="193">
        <v>378</v>
      </c>
      <c r="AP243" s="194"/>
      <c r="AQ243" s="194"/>
      <c r="AR243" s="194"/>
      <c r="AS243" s="195"/>
      <c r="AT243" s="193">
        <f>IF(ISNUMBER(V243),V243,0)-IF(ISNUMBER(Z243),Z243,0)-IF(ISNUMBER(AE243),AE243,0)</f>
        <v>0</v>
      </c>
      <c r="AU243" s="194"/>
      <c r="AV243" s="194"/>
      <c r="AW243" s="195"/>
      <c r="AX243" s="193">
        <v>0</v>
      </c>
      <c r="AY243" s="194"/>
      <c r="AZ243" s="194"/>
      <c r="BA243" s="194"/>
      <c r="BB243" s="195"/>
      <c r="BC243" s="193">
        <v>0</v>
      </c>
      <c r="BD243" s="194"/>
      <c r="BE243" s="194"/>
      <c r="BF243" s="194"/>
      <c r="BG243" s="195"/>
      <c r="BH243" s="193">
        <f>IF(ISNUMBER(AO243),AO243,0)-IF(ISNUMBER(AX243),AX243,0)</f>
        <v>378</v>
      </c>
      <c r="BI243" s="194"/>
      <c r="BJ243" s="194"/>
      <c r="BK243" s="194"/>
      <c r="BL243" s="195"/>
    </row>
    <row r="244" spans="1:64" s="6" customFormat="1" ht="12.75" customHeight="1">
      <c r="A244" s="146"/>
      <c r="B244" s="146"/>
      <c r="C244" s="146"/>
      <c r="D244" s="146"/>
      <c r="E244" s="146"/>
      <c r="F244" s="146"/>
      <c r="G244" s="178" t="s">
        <v>162</v>
      </c>
      <c r="H244" s="164"/>
      <c r="I244" s="164"/>
      <c r="J244" s="164"/>
      <c r="K244" s="164"/>
      <c r="L244" s="164"/>
      <c r="M244" s="164"/>
      <c r="N244" s="164"/>
      <c r="O244" s="164"/>
      <c r="P244" s="165"/>
      <c r="Q244" s="97">
        <f>SUM(Q235:Q243)</f>
        <v>2264945</v>
      </c>
      <c r="R244" s="97"/>
      <c r="S244" s="97"/>
      <c r="T244" s="97"/>
      <c r="U244" s="97"/>
      <c r="V244" s="97">
        <v>0</v>
      </c>
      <c r="W244" s="97"/>
      <c r="X244" s="97"/>
      <c r="Y244" s="97"/>
      <c r="Z244" s="97">
        <v>0</v>
      </c>
      <c r="AA244" s="97"/>
      <c r="AB244" s="97"/>
      <c r="AC244" s="97"/>
      <c r="AD244" s="97"/>
      <c r="AE244" s="97">
        <v>0</v>
      </c>
      <c r="AF244" s="97"/>
      <c r="AG244" s="97"/>
      <c r="AH244" s="97"/>
      <c r="AI244" s="97"/>
      <c r="AJ244" s="97">
        <f t="shared" si="8"/>
        <v>2264945</v>
      </c>
      <c r="AK244" s="97"/>
      <c r="AL244" s="97"/>
      <c r="AM244" s="97"/>
      <c r="AN244" s="97"/>
      <c r="AO244" s="97">
        <f>SUM(AO235:AS243)</f>
        <v>2474834</v>
      </c>
      <c r="AP244" s="97"/>
      <c r="AQ244" s="97"/>
      <c r="AR244" s="97"/>
      <c r="AS244" s="97"/>
      <c r="AT244" s="97">
        <f t="shared" si="9"/>
        <v>0</v>
      </c>
      <c r="AU244" s="97"/>
      <c r="AV244" s="97"/>
      <c r="AW244" s="97"/>
      <c r="AX244" s="97">
        <v>0</v>
      </c>
      <c r="AY244" s="97"/>
      <c r="AZ244" s="97"/>
      <c r="BA244" s="97"/>
      <c r="BB244" s="97"/>
      <c r="BC244" s="97">
        <v>0</v>
      </c>
      <c r="BD244" s="97"/>
      <c r="BE244" s="97"/>
      <c r="BF244" s="97"/>
      <c r="BG244" s="97"/>
      <c r="BH244" s="97">
        <f t="shared" si="10"/>
        <v>2474834</v>
      </c>
      <c r="BI244" s="97"/>
      <c r="BJ244" s="97"/>
      <c r="BK244" s="97"/>
      <c r="BL244" s="97"/>
    </row>
    <row r="246" spans="1:64" ht="14.25" customHeight="1">
      <c r="A246" s="108" t="s">
        <v>290</v>
      </c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</row>
    <row r="247" spans="1:64" ht="15" customHeight="1">
      <c r="A247" s="73" t="s">
        <v>201</v>
      </c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</row>
    <row r="248" spans="1:64" ht="42.75" customHeight="1">
      <c r="A248" s="142" t="s">
        <v>150</v>
      </c>
      <c r="B248" s="142"/>
      <c r="C248" s="142"/>
      <c r="D248" s="142"/>
      <c r="E248" s="142"/>
      <c r="F248" s="142"/>
      <c r="G248" s="129" t="s">
        <v>20</v>
      </c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 t="s">
        <v>16</v>
      </c>
      <c r="U248" s="129"/>
      <c r="V248" s="129"/>
      <c r="W248" s="129"/>
      <c r="X248" s="129"/>
      <c r="Y248" s="129"/>
      <c r="Z248" s="129" t="s">
        <v>15</v>
      </c>
      <c r="AA248" s="129"/>
      <c r="AB248" s="129"/>
      <c r="AC248" s="129"/>
      <c r="AD248" s="129"/>
      <c r="AE248" s="129" t="s">
        <v>240</v>
      </c>
      <c r="AF248" s="129"/>
      <c r="AG248" s="129"/>
      <c r="AH248" s="129"/>
      <c r="AI248" s="129"/>
      <c r="AJ248" s="129"/>
      <c r="AK248" s="129" t="s">
        <v>291</v>
      </c>
      <c r="AL248" s="129"/>
      <c r="AM248" s="129"/>
      <c r="AN248" s="129"/>
      <c r="AO248" s="129"/>
      <c r="AP248" s="129"/>
      <c r="AQ248" s="129" t="s">
        <v>292</v>
      </c>
      <c r="AR248" s="129"/>
      <c r="AS248" s="129"/>
      <c r="AT248" s="129"/>
      <c r="AU248" s="129"/>
      <c r="AV248" s="129"/>
      <c r="AW248" s="129" t="s">
        <v>19</v>
      </c>
      <c r="AX248" s="129"/>
      <c r="AY248" s="129"/>
      <c r="AZ248" s="129"/>
      <c r="BA248" s="129"/>
      <c r="BB248" s="129"/>
      <c r="BC248" s="129"/>
      <c r="BD248" s="129"/>
      <c r="BE248" s="129" t="s">
        <v>171</v>
      </c>
      <c r="BF248" s="129"/>
      <c r="BG248" s="129"/>
      <c r="BH248" s="129"/>
      <c r="BI248" s="129"/>
      <c r="BJ248" s="129"/>
      <c r="BK248" s="129"/>
      <c r="BL248" s="129"/>
    </row>
    <row r="249" spans="1:64" ht="21.75" customHeight="1">
      <c r="A249" s="142"/>
      <c r="B249" s="142"/>
      <c r="C249" s="142"/>
      <c r="D249" s="142"/>
      <c r="E249" s="142"/>
      <c r="F249" s="142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  <c r="AT249" s="129"/>
      <c r="AU249" s="129"/>
      <c r="AV249" s="129"/>
      <c r="AW249" s="129"/>
      <c r="AX249" s="129"/>
      <c r="AY249" s="129"/>
      <c r="AZ249" s="129"/>
      <c r="BA249" s="129"/>
      <c r="BB249" s="129"/>
      <c r="BC249" s="129"/>
      <c r="BD249" s="129"/>
      <c r="BE249" s="129"/>
      <c r="BF249" s="129"/>
      <c r="BG249" s="129"/>
      <c r="BH249" s="129"/>
      <c r="BI249" s="129"/>
      <c r="BJ249" s="129"/>
      <c r="BK249" s="129"/>
      <c r="BL249" s="129"/>
    </row>
    <row r="250" spans="1:64" ht="15" customHeight="1">
      <c r="A250" s="129">
        <v>1</v>
      </c>
      <c r="B250" s="129"/>
      <c r="C250" s="129"/>
      <c r="D250" s="129"/>
      <c r="E250" s="129"/>
      <c r="F250" s="129"/>
      <c r="G250" s="129">
        <v>2</v>
      </c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>
        <v>3</v>
      </c>
      <c r="U250" s="129"/>
      <c r="V250" s="129"/>
      <c r="W250" s="129"/>
      <c r="X250" s="129"/>
      <c r="Y250" s="129"/>
      <c r="Z250" s="129">
        <v>4</v>
      </c>
      <c r="AA250" s="129"/>
      <c r="AB250" s="129"/>
      <c r="AC250" s="129"/>
      <c r="AD250" s="129"/>
      <c r="AE250" s="129">
        <v>5</v>
      </c>
      <c r="AF250" s="129"/>
      <c r="AG250" s="129"/>
      <c r="AH250" s="129"/>
      <c r="AI250" s="129"/>
      <c r="AJ250" s="129"/>
      <c r="AK250" s="129">
        <v>6</v>
      </c>
      <c r="AL250" s="129"/>
      <c r="AM250" s="129"/>
      <c r="AN250" s="129"/>
      <c r="AO250" s="129"/>
      <c r="AP250" s="129"/>
      <c r="AQ250" s="129">
        <v>7</v>
      </c>
      <c r="AR250" s="129"/>
      <c r="AS250" s="129"/>
      <c r="AT250" s="129"/>
      <c r="AU250" s="129"/>
      <c r="AV250" s="129"/>
      <c r="AW250" s="130">
        <v>8</v>
      </c>
      <c r="AX250" s="130"/>
      <c r="AY250" s="130"/>
      <c r="AZ250" s="130"/>
      <c r="BA250" s="130"/>
      <c r="BB250" s="130"/>
      <c r="BC250" s="130"/>
      <c r="BD250" s="130"/>
      <c r="BE250" s="130">
        <v>9</v>
      </c>
      <c r="BF250" s="130"/>
      <c r="BG250" s="130"/>
      <c r="BH250" s="130"/>
      <c r="BI250" s="130"/>
      <c r="BJ250" s="130"/>
      <c r="BK250" s="130"/>
      <c r="BL250" s="130"/>
    </row>
    <row r="251" spans="1:79" s="1" customFormat="1" ht="18.75" customHeight="1" hidden="1">
      <c r="A251" s="130" t="s">
        <v>76</v>
      </c>
      <c r="B251" s="130"/>
      <c r="C251" s="130"/>
      <c r="D251" s="130"/>
      <c r="E251" s="130"/>
      <c r="F251" s="130"/>
      <c r="G251" s="141" t="s">
        <v>69</v>
      </c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95" t="s">
        <v>92</v>
      </c>
      <c r="U251" s="95"/>
      <c r="V251" s="95"/>
      <c r="W251" s="95"/>
      <c r="X251" s="95"/>
      <c r="Y251" s="95"/>
      <c r="Z251" s="95" t="s">
        <v>93</v>
      </c>
      <c r="AA251" s="95"/>
      <c r="AB251" s="95"/>
      <c r="AC251" s="95"/>
      <c r="AD251" s="95"/>
      <c r="AE251" s="95" t="s">
        <v>94</v>
      </c>
      <c r="AF251" s="95"/>
      <c r="AG251" s="95"/>
      <c r="AH251" s="95"/>
      <c r="AI251" s="95"/>
      <c r="AJ251" s="95"/>
      <c r="AK251" s="95" t="s">
        <v>95</v>
      </c>
      <c r="AL251" s="95"/>
      <c r="AM251" s="95"/>
      <c r="AN251" s="95"/>
      <c r="AO251" s="95"/>
      <c r="AP251" s="95"/>
      <c r="AQ251" s="95" t="s">
        <v>96</v>
      </c>
      <c r="AR251" s="95"/>
      <c r="AS251" s="95"/>
      <c r="AT251" s="95"/>
      <c r="AU251" s="95"/>
      <c r="AV251" s="95"/>
      <c r="AW251" s="141" t="s">
        <v>99</v>
      </c>
      <c r="AX251" s="141"/>
      <c r="AY251" s="141"/>
      <c r="AZ251" s="141"/>
      <c r="BA251" s="141"/>
      <c r="BB251" s="141"/>
      <c r="BC251" s="141"/>
      <c r="BD251" s="141"/>
      <c r="BE251" s="141" t="s">
        <v>100</v>
      </c>
      <c r="BF251" s="141"/>
      <c r="BG251" s="141"/>
      <c r="BH251" s="141"/>
      <c r="BI251" s="141"/>
      <c r="BJ251" s="141"/>
      <c r="BK251" s="141"/>
      <c r="BL251" s="141"/>
      <c r="CA251" s="1" t="s">
        <v>61</v>
      </c>
    </row>
    <row r="252" spans="1:79" s="5" customFormat="1" ht="12.75" customHeight="1">
      <c r="A252" s="130">
        <v>2111</v>
      </c>
      <c r="B252" s="130"/>
      <c r="C252" s="130"/>
      <c r="D252" s="130"/>
      <c r="E252" s="130"/>
      <c r="F252" s="130"/>
      <c r="G252" s="89" t="s">
        <v>206</v>
      </c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1"/>
      <c r="T252" s="140">
        <v>1716432</v>
      </c>
      <c r="U252" s="140"/>
      <c r="V252" s="140"/>
      <c r="W252" s="140"/>
      <c r="X252" s="140"/>
      <c r="Y252" s="140"/>
      <c r="Z252" s="140">
        <v>1712926.49</v>
      </c>
      <c r="AA252" s="140"/>
      <c r="AB252" s="140"/>
      <c r="AC252" s="140"/>
      <c r="AD252" s="140"/>
      <c r="AE252" s="140">
        <v>0</v>
      </c>
      <c r="AF252" s="140"/>
      <c r="AG252" s="140"/>
      <c r="AH252" s="140"/>
      <c r="AI252" s="140"/>
      <c r="AJ252" s="140"/>
      <c r="AK252" s="140">
        <v>0</v>
      </c>
      <c r="AL252" s="140"/>
      <c r="AM252" s="140"/>
      <c r="AN252" s="140"/>
      <c r="AO252" s="140"/>
      <c r="AP252" s="140"/>
      <c r="AQ252" s="140">
        <v>0</v>
      </c>
      <c r="AR252" s="140"/>
      <c r="AS252" s="140"/>
      <c r="AT252" s="140"/>
      <c r="AU252" s="140"/>
      <c r="AV252" s="140"/>
      <c r="AW252" s="141"/>
      <c r="AX252" s="141"/>
      <c r="AY252" s="141"/>
      <c r="AZ252" s="141"/>
      <c r="BA252" s="141"/>
      <c r="BB252" s="141"/>
      <c r="BC252" s="141"/>
      <c r="BD252" s="141"/>
      <c r="BE252" s="141"/>
      <c r="BF252" s="141"/>
      <c r="BG252" s="141"/>
      <c r="BH252" s="141"/>
      <c r="BI252" s="141"/>
      <c r="BJ252" s="141"/>
      <c r="BK252" s="141"/>
      <c r="BL252" s="141"/>
      <c r="CA252" s="5" t="s">
        <v>62</v>
      </c>
    </row>
    <row r="253" spans="1:64" s="5" customFormat="1" ht="12.75" customHeight="1">
      <c r="A253" s="130">
        <v>2120</v>
      </c>
      <c r="B253" s="130"/>
      <c r="C253" s="130"/>
      <c r="D253" s="130"/>
      <c r="E253" s="130"/>
      <c r="F253" s="130"/>
      <c r="G253" s="89" t="s">
        <v>207</v>
      </c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1"/>
      <c r="T253" s="140">
        <v>315525</v>
      </c>
      <c r="U253" s="140"/>
      <c r="V253" s="140"/>
      <c r="W253" s="140"/>
      <c r="X253" s="140"/>
      <c r="Y253" s="140"/>
      <c r="Z253" s="140">
        <v>315477.12</v>
      </c>
      <c r="AA253" s="140"/>
      <c r="AB253" s="140"/>
      <c r="AC253" s="140"/>
      <c r="AD253" s="140"/>
      <c r="AE253" s="140">
        <v>0</v>
      </c>
      <c r="AF253" s="140"/>
      <c r="AG253" s="140"/>
      <c r="AH253" s="140"/>
      <c r="AI253" s="140"/>
      <c r="AJ253" s="140"/>
      <c r="AK253" s="140">
        <v>0</v>
      </c>
      <c r="AL253" s="140"/>
      <c r="AM253" s="140"/>
      <c r="AN253" s="140"/>
      <c r="AO253" s="140"/>
      <c r="AP253" s="140"/>
      <c r="AQ253" s="140">
        <v>0</v>
      </c>
      <c r="AR253" s="140"/>
      <c r="AS253" s="140"/>
      <c r="AT253" s="140"/>
      <c r="AU253" s="140"/>
      <c r="AV253" s="140"/>
      <c r="AW253" s="141"/>
      <c r="AX253" s="141"/>
      <c r="AY253" s="141"/>
      <c r="AZ253" s="141"/>
      <c r="BA253" s="141"/>
      <c r="BB253" s="141"/>
      <c r="BC253" s="141"/>
      <c r="BD253" s="141"/>
      <c r="BE253" s="141"/>
      <c r="BF253" s="141"/>
      <c r="BG253" s="141"/>
      <c r="BH253" s="141"/>
      <c r="BI253" s="141"/>
      <c r="BJ253" s="141"/>
      <c r="BK253" s="141"/>
      <c r="BL253" s="141"/>
    </row>
    <row r="254" spans="1:64" s="5" customFormat="1" ht="27" customHeight="1">
      <c r="A254" s="130">
        <v>2210</v>
      </c>
      <c r="B254" s="130"/>
      <c r="C254" s="130"/>
      <c r="D254" s="130"/>
      <c r="E254" s="130"/>
      <c r="F254" s="130"/>
      <c r="G254" s="89" t="s">
        <v>208</v>
      </c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1"/>
      <c r="T254" s="140">
        <v>13695</v>
      </c>
      <c r="U254" s="140"/>
      <c r="V254" s="140"/>
      <c r="W254" s="140"/>
      <c r="X254" s="140"/>
      <c r="Y254" s="140"/>
      <c r="Z254" s="140">
        <v>13695</v>
      </c>
      <c r="AA254" s="140"/>
      <c r="AB254" s="140"/>
      <c r="AC254" s="140"/>
      <c r="AD254" s="140"/>
      <c r="AE254" s="140">
        <v>0</v>
      </c>
      <c r="AF254" s="140"/>
      <c r="AG254" s="140"/>
      <c r="AH254" s="140"/>
      <c r="AI254" s="140"/>
      <c r="AJ254" s="140"/>
      <c r="AK254" s="140">
        <v>0</v>
      </c>
      <c r="AL254" s="140"/>
      <c r="AM254" s="140"/>
      <c r="AN254" s="140"/>
      <c r="AO254" s="140"/>
      <c r="AP254" s="140"/>
      <c r="AQ254" s="140">
        <v>0</v>
      </c>
      <c r="AR254" s="140"/>
      <c r="AS254" s="140"/>
      <c r="AT254" s="140"/>
      <c r="AU254" s="140"/>
      <c r="AV254" s="140"/>
      <c r="AW254" s="89"/>
      <c r="AX254" s="90"/>
      <c r="AY254" s="90"/>
      <c r="AZ254" s="90"/>
      <c r="BA254" s="90"/>
      <c r="BB254" s="90"/>
      <c r="BC254" s="90"/>
      <c r="BD254" s="91"/>
      <c r="BE254" s="89"/>
      <c r="BF254" s="90"/>
      <c r="BG254" s="90"/>
      <c r="BH254" s="90"/>
      <c r="BI254" s="90"/>
      <c r="BJ254" s="90"/>
      <c r="BK254" s="90"/>
      <c r="BL254" s="91"/>
    </row>
    <row r="255" spans="1:64" s="5" customFormat="1" ht="12.75" customHeight="1">
      <c r="A255" s="130">
        <v>2240</v>
      </c>
      <c r="B255" s="130"/>
      <c r="C255" s="130"/>
      <c r="D255" s="130"/>
      <c r="E255" s="130"/>
      <c r="F255" s="130"/>
      <c r="G255" s="89" t="s">
        <v>209</v>
      </c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1"/>
      <c r="T255" s="140">
        <v>115723.6</v>
      </c>
      <c r="U255" s="140"/>
      <c r="V255" s="140"/>
      <c r="W255" s="140"/>
      <c r="X255" s="140"/>
      <c r="Y255" s="140"/>
      <c r="Z255" s="140">
        <v>113179.07</v>
      </c>
      <c r="AA255" s="140"/>
      <c r="AB255" s="140"/>
      <c r="AC255" s="140"/>
      <c r="AD255" s="140"/>
      <c r="AE255" s="140">
        <v>0</v>
      </c>
      <c r="AF255" s="140"/>
      <c r="AG255" s="140"/>
      <c r="AH255" s="140"/>
      <c r="AI255" s="140"/>
      <c r="AJ255" s="140"/>
      <c r="AK255" s="140">
        <v>0</v>
      </c>
      <c r="AL255" s="140"/>
      <c r="AM255" s="140"/>
      <c r="AN255" s="140"/>
      <c r="AO255" s="140"/>
      <c r="AP255" s="140"/>
      <c r="AQ255" s="140">
        <v>0</v>
      </c>
      <c r="AR255" s="140"/>
      <c r="AS255" s="140"/>
      <c r="AT255" s="140"/>
      <c r="AU255" s="140"/>
      <c r="AV255" s="140"/>
      <c r="AW255" s="89"/>
      <c r="AX255" s="90"/>
      <c r="AY255" s="90"/>
      <c r="AZ255" s="90"/>
      <c r="BA255" s="90"/>
      <c r="BB255" s="90"/>
      <c r="BC255" s="90"/>
      <c r="BD255" s="91"/>
      <c r="BE255" s="89"/>
      <c r="BF255" s="90"/>
      <c r="BG255" s="90"/>
      <c r="BH255" s="90"/>
      <c r="BI255" s="90"/>
      <c r="BJ255" s="90"/>
      <c r="BK255" s="90"/>
      <c r="BL255" s="91"/>
    </row>
    <row r="256" spans="1:64" s="5" customFormat="1" ht="12.75" customHeight="1">
      <c r="A256" s="130">
        <v>2250</v>
      </c>
      <c r="B256" s="130"/>
      <c r="C256" s="130"/>
      <c r="D256" s="130"/>
      <c r="E256" s="130"/>
      <c r="F256" s="130"/>
      <c r="G256" s="89" t="s">
        <v>237</v>
      </c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1"/>
      <c r="T256" s="140">
        <v>2000</v>
      </c>
      <c r="U256" s="140"/>
      <c r="V256" s="140"/>
      <c r="W256" s="140"/>
      <c r="X256" s="140"/>
      <c r="Y256" s="140"/>
      <c r="Z256" s="140">
        <v>0</v>
      </c>
      <c r="AA256" s="140"/>
      <c r="AB256" s="140"/>
      <c r="AC256" s="140"/>
      <c r="AD256" s="140"/>
      <c r="AE256" s="140">
        <v>0</v>
      </c>
      <c r="AF256" s="140"/>
      <c r="AG256" s="140"/>
      <c r="AH256" s="140"/>
      <c r="AI256" s="140"/>
      <c r="AJ256" s="140"/>
      <c r="AK256" s="140">
        <v>0</v>
      </c>
      <c r="AL256" s="140"/>
      <c r="AM256" s="140"/>
      <c r="AN256" s="140"/>
      <c r="AO256" s="140"/>
      <c r="AP256" s="140"/>
      <c r="AQ256" s="140">
        <v>0</v>
      </c>
      <c r="AR256" s="140"/>
      <c r="AS256" s="140"/>
      <c r="AT256" s="140"/>
      <c r="AU256" s="140"/>
      <c r="AV256" s="140"/>
      <c r="AW256" s="89"/>
      <c r="AX256" s="90"/>
      <c r="AY256" s="90"/>
      <c r="AZ256" s="90"/>
      <c r="BA256" s="90"/>
      <c r="BB256" s="90"/>
      <c r="BC256" s="90"/>
      <c r="BD256" s="91"/>
      <c r="BE256" s="89"/>
      <c r="BF256" s="90"/>
      <c r="BG256" s="90"/>
      <c r="BH256" s="90"/>
      <c r="BI256" s="90"/>
      <c r="BJ256" s="90"/>
      <c r="BK256" s="90"/>
      <c r="BL256" s="91"/>
    </row>
    <row r="257" spans="1:64" s="5" customFormat="1" ht="12.75" customHeight="1">
      <c r="A257" s="130">
        <v>2271</v>
      </c>
      <c r="B257" s="130"/>
      <c r="C257" s="130"/>
      <c r="D257" s="130"/>
      <c r="E257" s="130"/>
      <c r="F257" s="130"/>
      <c r="G257" s="89" t="s">
        <v>210</v>
      </c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1"/>
      <c r="T257" s="140">
        <v>2112.64</v>
      </c>
      <c r="U257" s="140"/>
      <c r="V257" s="140"/>
      <c r="W257" s="140"/>
      <c r="X257" s="140"/>
      <c r="Y257" s="140"/>
      <c r="Z257" s="140">
        <v>2112.64</v>
      </c>
      <c r="AA257" s="140"/>
      <c r="AB257" s="140"/>
      <c r="AC257" s="140"/>
      <c r="AD257" s="140"/>
      <c r="AE257" s="140">
        <v>0</v>
      </c>
      <c r="AF257" s="140"/>
      <c r="AG257" s="140"/>
      <c r="AH257" s="140"/>
      <c r="AI257" s="140"/>
      <c r="AJ257" s="140"/>
      <c r="AK257" s="140">
        <v>0</v>
      </c>
      <c r="AL257" s="140"/>
      <c r="AM257" s="140"/>
      <c r="AN257" s="140"/>
      <c r="AO257" s="140"/>
      <c r="AP257" s="140"/>
      <c r="AQ257" s="140">
        <v>0</v>
      </c>
      <c r="AR257" s="140"/>
      <c r="AS257" s="140"/>
      <c r="AT257" s="140"/>
      <c r="AU257" s="140"/>
      <c r="AV257" s="140"/>
      <c r="AW257" s="89"/>
      <c r="AX257" s="90"/>
      <c r="AY257" s="90"/>
      <c r="AZ257" s="90"/>
      <c r="BA257" s="90"/>
      <c r="BB257" s="90"/>
      <c r="BC257" s="90"/>
      <c r="BD257" s="91"/>
      <c r="BE257" s="89"/>
      <c r="BF257" s="90"/>
      <c r="BG257" s="90"/>
      <c r="BH257" s="90"/>
      <c r="BI257" s="90"/>
      <c r="BJ257" s="90"/>
      <c r="BK257" s="90"/>
      <c r="BL257" s="91"/>
    </row>
    <row r="258" spans="1:64" s="5" customFormat="1" ht="25.5" customHeight="1">
      <c r="A258" s="130">
        <v>2272</v>
      </c>
      <c r="B258" s="130"/>
      <c r="C258" s="130"/>
      <c r="D258" s="130"/>
      <c r="E258" s="130"/>
      <c r="F258" s="130"/>
      <c r="G258" s="89" t="s">
        <v>211</v>
      </c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1"/>
      <c r="T258" s="140">
        <v>1106</v>
      </c>
      <c r="U258" s="140"/>
      <c r="V258" s="140"/>
      <c r="W258" s="140"/>
      <c r="X258" s="140"/>
      <c r="Y258" s="140"/>
      <c r="Z258" s="140">
        <v>1071.75</v>
      </c>
      <c r="AA258" s="140"/>
      <c r="AB258" s="140"/>
      <c r="AC258" s="140"/>
      <c r="AD258" s="140"/>
      <c r="AE258" s="140">
        <v>0</v>
      </c>
      <c r="AF258" s="140"/>
      <c r="AG258" s="140"/>
      <c r="AH258" s="140"/>
      <c r="AI258" s="140"/>
      <c r="AJ258" s="140"/>
      <c r="AK258" s="140">
        <v>0</v>
      </c>
      <c r="AL258" s="140"/>
      <c r="AM258" s="140"/>
      <c r="AN258" s="140"/>
      <c r="AO258" s="140"/>
      <c r="AP258" s="140"/>
      <c r="AQ258" s="140">
        <v>0</v>
      </c>
      <c r="AR258" s="140"/>
      <c r="AS258" s="140"/>
      <c r="AT258" s="140"/>
      <c r="AU258" s="140"/>
      <c r="AV258" s="140"/>
      <c r="AW258" s="89"/>
      <c r="AX258" s="90"/>
      <c r="AY258" s="90"/>
      <c r="AZ258" s="90"/>
      <c r="BA258" s="90"/>
      <c r="BB258" s="90"/>
      <c r="BC258" s="90"/>
      <c r="BD258" s="91"/>
      <c r="BE258" s="89"/>
      <c r="BF258" s="90"/>
      <c r="BG258" s="90"/>
      <c r="BH258" s="90"/>
      <c r="BI258" s="90"/>
      <c r="BJ258" s="90"/>
      <c r="BK258" s="90"/>
      <c r="BL258" s="91"/>
    </row>
    <row r="259" spans="1:64" s="5" customFormat="1" ht="12.75" customHeight="1">
      <c r="A259" s="130">
        <v>2273</v>
      </c>
      <c r="B259" s="130"/>
      <c r="C259" s="130"/>
      <c r="D259" s="130"/>
      <c r="E259" s="130"/>
      <c r="F259" s="130"/>
      <c r="G259" s="89" t="s">
        <v>212</v>
      </c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1"/>
      <c r="T259" s="140">
        <v>6107.9</v>
      </c>
      <c r="U259" s="140"/>
      <c r="V259" s="140"/>
      <c r="W259" s="140"/>
      <c r="X259" s="140"/>
      <c r="Y259" s="140"/>
      <c r="Z259" s="140">
        <v>6094.59</v>
      </c>
      <c r="AA259" s="140"/>
      <c r="AB259" s="140"/>
      <c r="AC259" s="140"/>
      <c r="AD259" s="140"/>
      <c r="AE259" s="140">
        <v>0</v>
      </c>
      <c r="AF259" s="140"/>
      <c r="AG259" s="140"/>
      <c r="AH259" s="140"/>
      <c r="AI259" s="140"/>
      <c r="AJ259" s="140"/>
      <c r="AK259" s="140">
        <v>0</v>
      </c>
      <c r="AL259" s="140"/>
      <c r="AM259" s="140"/>
      <c r="AN259" s="140"/>
      <c r="AO259" s="140"/>
      <c r="AP259" s="140"/>
      <c r="AQ259" s="140">
        <v>0</v>
      </c>
      <c r="AR259" s="140"/>
      <c r="AS259" s="140"/>
      <c r="AT259" s="140"/>
      <c r="AU259" s="140"/>
      <c r="AV259" s="140"/>
      <c r="AW259" s="89"/>
      <c r="AX259" s="90"/>
      <c r="AY259" s="90"/>
      <c r="AZ259" s="90"/>
      <c r="BA259" s="90"/>
      <c r="BB259" s="90"/>
      <c r="BC259" s="90"/>
      <c r="BD259" s="91"/>
      <c r="BE259" s="89"/>
      <c r="BF259" s="90"/>
      <c r="BG259" s="90"/>
      <c r="BH259" s="90"/>
      <c r="BI259" s="90"/>
      <c r="BJ259" s="90"/>
      <c r="BK259" s="90"/>
      <c r="BL259" s="91"/>
    </row>
    <row r="260" spans="1:64" s="5" customFormat="1" ht="33" customHeight="1">
      <c r="A260" s="98">
        <v>2275</v>
      </c>
      <c r="B260" s="126"/>
      <c r="C260" s="126"/>
      <c r="D260" s="126"/>
      <c r="E260" s="126"/>
      <c r="F260" s="127"/>
      <c r="G260" s="89" t="s">
        <v>213</v>
      </c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1"/>
      <c r="T260" s="86">
        <v>198.86</v>
      </c>
      <c r="U260" s="87"/>
      <c r="V260" s="87"/>
      <c r="W260" s="87"/>
      <c r="X260" s="87"/>
      <c r="Y260" s="88"/>
      <c r="Z260" s="86">
        <v>198.86</v>
      </c>
      <c r="AA260" s="87"/>
      <c r="AB260" s="87"/>
      <c r="AC260" s="87"/>
      <c r="AD260" s="88"/>
      <c r="AE260" s="86">
        <v>0</v>
      </c>
      <c r="AF260" s="87"/>
      <c r="AG260" s="87"/>
      <c r="AH260" s="87"/>
      <c r="AI260" s="87"/>
      <c r="AJ260" s="88"/>
      <c r="AK260" s="86">
        <v>0</v>
      </c>
      <c r="AL260" s="87"/>
      <c r="AM260" s="87"/>
      <c r="AN260" s="87"/>
      <c r="AO260" s="87"/>
      <c r="AP260" s="88"/>
      <c r="AQ260" s="86">
        <v>0</v>
      </c>
      <c r="AR260" s="87"/>
      <c r="AS260" s="87"/>
      <c r="AT260" s="87"/>
      <c r="AU260" s="87"/>
      <c r="AV260" s="88"/>
      <c r="AW260" s="89"/>
      <c r="AX260" s="90"/>
      <c r="AY260" s="90"/>
      <c r="AZ260" s="90"/>
      <c r="BA260" s="90"/>
      <c r="BB260" s="90"/>
      <c r="BC260" s="90"/>
      <c r="BD260" s="91"/>
      <c r="BE260" s="89"/>
      <c r="BF260" s="90"/>
      <c r="BG260" s="90"/>
      <c r="BH260" s="90"/>
      <c r="BI260" s="90"/>
      <c r="BJ260" s="90"/>
      <c r="BK260" s="90"/>
      <c r="BL260" s="91"/>
    </row>
    <row r="261" spans="1:64" s="6" customFormat="1" ht="12.75" customHeight="1">
      <c r="A261" s="146"/>
      <c r="B261" s="146"/>
      <c r="C261" s="146"/>
      <c r="D261" s="146"/>
      <c r="E261" s="146"/>
      <c r="F261" s="146"/>
      <c r="G261" s="178" t="s">
        <v>162</v>
      </c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5"/>
      <c r="T261" s="97">
        <f>SUM(T252:Y260)</f>
        <v>2172901</v>
      </c>
      <c r="U261" s="97"/>
      <c r="V261" s="97"/>
      <c r="W261" s="97"/>
      <c r="X261" s="97"/>
      <c r="Y261" s="97"/>
      <c r="Z261" s="97">
        <f>SUM(Z252:AD260)</f>
        <v>2164755.5199999996</v>
      </c>
      <c r="AA261" s="97"/>
      <c r="AB261" s="97"/>
      <c r="AC261" s="97"/>
      <c r="AD261" s="97"/>
      <c r="AE261" s="97">
        <v>0</v>
      </c>
      <c r="AF261" s="97"/>
      <c r="AG261" s="97"/>
      <c r="AH261" s="97"/>
      <c r="AI261" s="97"/>
      <c r="AJ261" s="97"/>
      <c r="AK261" s="97">
        <v>0</v>
      </c>
      <c r="AL261" s="97"/>
      <c r="AM261" s="97"/>
      <c r="AN261" s="97"/>
      <c r="AO261" s="97"/>
      <c r="AP261" s="97"/>
      <c r="AQ261" s="97">
        <v>0</v>
      </c>
      <c r="AR261" s="97"/>
      <c r="AS261" s="97"/>
      <c r="AT261" s="97"/>
      <c r="AU261" s="97"/>
      <c r="AV261" s="97"/>
      <c r="AW261" s="178"/>
      <c r="AX261" s="164"/>
      <c r="AY261" s="164"/>
      <c r="AZ261" s="164"/>
      <c r="BA261" s="164"/>
      <c r="BB261" s="164"/>
      <c r="BC261" s="164"/>
      <c r="BD261" s="165"/>
      <c r="BE261" s="178"/>
      <c r="BF261" s="164"/>
      <c r="BG261" s="164"/>
      <c r="BH261" s="164"/>
      <c r="BI261" s="164"/>
      <c r="BJ261" s="164"/>
      <c r="BK261" s="164"/>
      <c r="BL261" s="165"/>
    </row>
    <row r="263" spans="1:64" ht="14.25" customHeight="1">
      <c r="A263" s="108" t="s">
        <v>293</v>
      </c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</row>
    <row r="264" spans="1:64" ht="45.75" customHeight="1">
      <c r="A264" s="85" t="s">
        <v>307</v>
      </c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2"/>
    </row>
    <row r="265" ht="18.75" customHeight="1">
      <c r="A265" s="201"/>
    </row>
    <row r="266" spans="1:64" ht="13.5">
      <c r="A266" s="108" t="s">
        <v>294</v>
      </c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</row>
    <row r="267" spans="1:64" ht="13.5">
      <c r="A267" s="108" t="s">
        <v>295</v>
      </c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</row>
    <row r="268" spans="1:64" ht="45" customHeight="1">
      <c r="A268" s="85" t="s">
        <v>306</v>
      </c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2"/>
    </row>
    <row r="271" spans="1:58" ht="18.75" customHeight="1">
      <c r="A271" s="34" t="s">
        <v>253</v>
      </c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24"/>
      <c r="AC271" s="24"/>
      <c r="AD271" s="24"/>
      <c r="AE271" s="24"/>
      <c r="AF271" s="24"/>
      <c r="AG271" s="24"/>
      <c r="AH271" s="40"/>
      <c r="AI271" s="40"/>
      <c r="AJ271" s="40"/>
      <c r="AK271" s="40"/>
      <c r="AL271" s="40"/>
      <c r="AM271" s="40"/>
      <c r="AN271" s="40"/>
      <c r="AO271" s="40"/>
      <c r="AP271" s="40"/>
      <c r="AQ271" s="24"/>
      <c r="AR271" s="24"/>
      <c r="AS271" s="24"/>
      <c r="AT271" s="24"/>
      <c r="AU271" s="41" t="s">
        <v>265</v>
      </c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</row>
    <row r="272" spans="28:58" ht="12.75" customHeight="1">
      <c r="AB272" s="25"/>
      <c r="AC272" s="25"/>
      <c r="AD272" s="25"/>
      <c r="AE272" s="25"/>
      <c r="AF272" s="25"/>
      <c r="AG272" s="25"/>
      <c r="AH272" s="37" t="s">
        <v>2</v>
      </c>
      <c r="AI272" s="37"/>
      <c r="AJ272" s="37"/>
      <c r="AK272" s="37"/>
      <c r="AL272" s="37"/>
      <c r="AM272" s="37"/>
      <c r="AN272" s="37"/>
      <c r="AO272" s="37"/>
      <c r="AP272" s="37"/>
      <c r="AQ272" s="25"/>
      <c r="AR272" s="25"/>
      <c r="AS272" s="25"/>
      <c r="AT272" s="25"/>
      <c r="AU272" s="37" t="s">
        <v>186</v>
      </c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</row>
    <row r="273" spans="28:58" ht="13.5">
      <c r="AB273" s="25"/>
      <c r="AC273" s="25"/>
      <c r="AD273" s="25"/>
      <c r="AE273" s="25"/>
      <c r="AF273" s="25"/>
      <c r="AG273" s="25"/>
      <c r="AH273" s="26"/>
      <c r="AI273" s="26"/>
      <c r="AJ273" s="26"/>
      <c r="AK273" s="26"/>
      <c r="AL273" s="26"/>
      <c r="AM273" s="26"/>
      <c r="AN273" s="26"/>
      <c r="AO273" s="26"/>
      <c r="AP273" s="26"/>
      <c r="AQ273" s="25"/>
      <c r="AR273" s="25"/>
      <c r="AS273" s="25"/>
      <c r="AT273" s="25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</row>
    <row r="274" spans="1:58" ht="18" customHeight="1">
      <c r="A274" s="34" t="s">
        <v>254</v>
      </c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25"/>
      <c r="AC274" s="25"/>
      <c r="AD274" s="25"/>
      <c r="AE274" s="25"/>
      <c r="AF274" s="25"/>
      <c r="AG274" s="25"/>
      <c r="AH274" s="35"/>
      <c r="AI274" s="35"/>
      <c r="AJ274" s="35"/>
      <c r="AK274" s="35"/>
      <c r="AL274" s="35"/>
      <c r="AM274" s="35"/>
      <c r="AN274" s="35"/>
      <c r="AO274" s="35"/>
      <c r="AP274" s="35"/>
      <c r="AQ274" s="25"/>
      <c r="AR274" s="25"/>
      <c r="AS274" s="25"/>
      <c r="AT274" s="25"/>
      <c r="AU274" s="36" t="s">
        <v>255</v>
      </c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</row>
    <row r="275" spans="28:58" ht="12" customHeight="1">
      <c r="AB275" s="25"/>
      <c r="AC275" s="25"/>
      <c r="AD275" s="25"/>
      <c r="AE275" s="25"/>
      <c r="AF275" s="25"/>
      <c r="AG275" s="25"/>
      <c r="AH275" s="103" t="s">
        <v>2</v>
      </c>
      <c r="AI275" s="103"/>
      <c r="AJ275" s="103"/>
      <c r="AK275" s="103"/>
      <c r="AL275" s="103"/>
      <c r="AM275" s="103"/>
      <c r="AN275" s="103"/>
      <c r="AO275" s="103"/>
      <c r="AP275" s="103"/>
      <c r="AQ275" s="25"/>
      <c r="AR275" s="25"/>
      <c r="AS275" s="25"/>
      <c r="AT275" s="25"/>
      <c r="AU275" s="103" t="s">
        <v>186</v>
      </c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</row>
  </sheetData>
  <mergeCells count="1959">
    <mergeCell ref="A264:BK264"/>
    <mergeCell ref="A268:BK268"/>
    <mergeCell ref="BN164:BR164"/>
    <mergeCell ref="BN155:BR155"/>
    <mergeCell ref="BN158:BR158"/>
    <mergeCell ref="BN162:BR162"/>
    <mergeCell ref="BN163:BR163"/>
    <mergeCell ref="BN161:BR161"/>
    <mergeCell ref="BD164:BH164"/>
    <mergeCell ref="BI155:BM155"/>
    <mergeCell ref="BI158:BM158"/>
    <mergeCell ref="BI162:BM162"/>
    <mergeCell ref="BI163:BM163"/>
    <mergeCell ref="BI164:BM164"/>
    <mergeCell ref="BD155:BH155"/>
    <mergeCell ref="BD158:BH158"/>
    <mergeCell ref="BD162:BH162"/>
    <mergeCell ref="BD163:BH163"/>
    <mergeCell ref="BD161:BH161"/>
    <mergeCell ref="BI156:BM156"/>
    <mergeCell ref="AT164:AX164"/>
    <mergeCell ref="AY155:BC155"/>
    <mergeCell ref="AY158:BC158"/>
    <mergeCell ref="AY162:BC162"/>
    <mergeCell ref="AY163:BC163"/>
    <mergeCell ref="AY164:BC164"/>
    <mergeCell ref="AT155:AX155"/>
    <mergeCell ref="AT158:AX158"/>
    <mergeCell ref="AT162:AX162"/>
    <mergeCell ref="AT163:AX163"/>
    <mergeCell ref="AJ164:AN164"/>
    <mergeCell ref="AO155:AS155"/>
    <mergeCell ref="AO158:AS158"/>
    <mergeCell ref="AO162:AS162"/>
    <mergeCell ref="AO163:AS163"/>
    <mergeCell ref="AO164:AS164"/>
    <mergeCell ref="AJ155:AN155"/>
    <mergeCell ref="AJ158:AN158"/>
    <mergeCell ref="AJ162:AN162"/>
    <mergeCell ref="AJ163:AN163"/>
    <mergeCell ref="Z164:AD164"/>
    <mergeCell ref="AE155:AI155"/>
    <mergeCell ref="AE158:AI158"/>
    <mergeCell ref="AE162:AI162"/>
    <mergeCell ref="AE163:AI163"/>
    <mergeCell ref="AE164:AI164"/>
    <mergeCell ref="Z155:AD155"/>
    <mergeCell ref="Z162:AD162"/>
    <mergeCell ref="Z158:AD158"/>
    <mergeCell ref="Z163:AD163"/>
    <mergeCell ref="A162:T162"/>
    <mergeCell ref="A163:T163"/>
    <mergeCell ref="A164:T164"/>
    <mergeCell ref="U155:Y155"/>
    <mergeCell ref="U158:Y158"/>
    <mergeCell ref="U162:Y162"/>
    <mergeCell ref="U163:Y163"/>
    <mergeCell ref="U164:Y164"/>
    <mergeCell ref="AE225:AJ225"/>
    <mergeCell ref="AK225:AP225"/>
    <mergeCell ref="AQ225:AV225"/>
    <mergeCell ref="AW225:BA225"/>
    <mergeCell ref="A225:F225"/>
    <mergeCell ref="G225:S225"/>
    <mergeCell ref="T225:Y225"/>
    <mergeCell ref="Z225:AD225"/>
    <mergeCell ref="AT243:AW243"/>
    <mergeCell ref="AX243:BB243"/>
    <mergeCell ref="BC243:BG243"/>
    <mergeCell ref="BH243:BL243"/>
    <mergeCell ref="Z243:AD243"/>
    <mergeCell ref="AE243:AI243"/>
    <mergeCell ref="AJ243:AN243"/>
    <mergeCell ref="AO243:AS243"/>
    <mergeCell ref="A243:F243"/>
    <mergeCell ref="G243:P243"/>
    <mergeCell ref="Q243:U243"/>
    <mergeCell ref="V243:Y243"/>
    <mergeCell ref="Z261:AD261"/>
    <mergeCell ref="BE261:BL261"/>
    <mergeCell ref="AE261:AJ261"/>
    <mergeCell ref="AK261:AP261"/>
    <mergeCell ref="AQ261:AV261"/>
    <mergeCell ref="AW261:BD261"/>
    <mergeCell ref="BE258:BL258"/>
    <mergeCell ref="A259:F259"/>
    <mergeCell ref="G259:S259"/>
    <mergeCell ref="T259:Y259"/>
    <mergeCell ref="Z259:AD259"/>
    <mergeCell ref="AE259:AJ259"/>
    <mergeCell ref="AK259:AP259"/>
    <mergeCell ref="AQ259:AV259"/>
    <mergeCell ref="AW259:BD259"/>
    <mergeCell ref="BE259:BL259"/>
    <mergeCell ref="AE258:AJ258"/>
    <mergeCell ref="AK258:AP258"/>
    <mergeCell ref="AQ258:AV258"/>
    <mergeCell ref="AW258:BD258"/>
    <mergeCell ref="A258:F258"/>
    <mergeCell ref="G258:S258"/>
    <mergeCell ref="T258:Y258"/>
    <mergeCell ref="Z258:AD258"/>
    <mergeCell ref="BE256:BL256"/>
    <mergeCell ref="A257:F257"/>
    <mergeCell ref="G257:S257"/>
    <mergeCell ref="T257:Y257"/>
    <mergeCell ref="Z257:AD257"/>
    <mergeCell ref="AE257:AJ257"/>
    <mergeCell ref="AK257:AP257"/>
    <mergeCell ref="AQ257:AV257"/>
    <mergeCell ref="AW257:BD257"/>
    <mergeCell ref="BE257:BL257"/>
    <mergeCell ref="AE256:AJ256"/>
    <mergeCell ref="AK256:AP256"/>
    <mergeCell ref="AQ256:AV256"/>
    <mergeCell ref="AW256:BD256"/>
    <mergeCell ref="A256:F256"/>
    <mergeCell ref="G256:S256"/>
    <mergeCell ref="T256:Y256"/>
    <mergeCell ref="Z256:AD256"/>
    <mergeCell ref="BE254:BL254"/>
    <mergeCell ref="A255:F255"/>
    <mergeCell ref="G255:S255"/>
    <mergeCell ref="T255:Y255"/>
    <mergeCell ref="Z255:AD255"/>
    <mergeCell ref="AE255:AJ255"/>
    <mergeCell ref="AK255:AP255"/>
    <mergeCell ref="AQ255:AV255"/>
    <mergeCell ref="AW255:BD255"/>
    <mergeCell ref="BE255:BL255"/>
    <mergeCell ref="AE254:AJ254"/>
    <mergeCell ref="AK254:AP254"/>
    <mergeCell ref="AQ254:AV254"/>
    <mergeCell ref="AW254:BD254"/>
    <mergeCell ref="A254:F254"/>
    <mergeCell ref="G254:S254"/>
    <mergeCell ref="T254:Y254"/>
    <mergeCell ref="Z254:AD254"/>
    <mergeCell ref="AQ253:AV253"/>
    <mergeCell ref="AW253:BD253"/>
    <mergeCell ref="A253:F253"/>
    <mergeCell ref="G253:S253"/>
    <mergeCell ref="T253:Y253"/>
    <mergeCell ref="Z253:AD253"/>
    <mergeCell ref="BE251:BL251"/>
    <mergeCell ref="A246:BL246"/>
    <mergeCell ref="A247:BL247"/>
    <mergeCell ref="BE248:BL249"/>
    <mergeCell ref="AX244:BB244"/>
    <mergeCell ref="BC244:BG244"/>
    <mergeCell ref="BH244:BL244"/>
    <mergeCell ref="AW250:BD250"/>
    <mergeCell ref="BE250:BL250"/>
    <mergeCell ref="BH242:BL242"/>
    <mergeCell ref="A244:F244"/>
    <mergeCell ref="G244:P244"/>
    <mergeCell ref="Q244:U244"/>
    <mergeCell ref="V244:Y244"/>
    <mergeCell ref="Z244:AD244"/>
    <mergeCell ref="AE244:AI244"/>
    <mergeCell ref="AJ244:AN244"/>
    <mergeCell ref="AO244:AS244"/>
    <mergeCell ref="AT244:AW244"/>
    <mergeCell ref="AO242:AS242"/>
    <mergeCell ref="AT242:AW242"/>
    <mergeCell ref="AX242:BB242"/>
    <mergeCell ref="BC242:BG242"/>
    <mergeCell ref="AX241:BB241"/>
    <mergeCell ref="BC241:BG241"/>
    <mergeCell ref="BH241:BL241"/>
    <mergeCell ref="A242:F242"/>
    <mergeCell ref="G242:P242"/>
    <mergeCell ref="Q242:U242"/>
    <mergeCell ref="V242:Y242"/>
    <mergeCell ref="Z242:AD242"/>
    <mergeCell ref="AE242:AI242"/>
    <mergeCell ref="AJ242:AN242"/>
    <mergeCell ref="BH240:BL240"/>
    <mergeCell ref="A241:F241"/>
    <mergeCell ref="G241:P241"/>
    <mergeCell ref="Q241:U241"/>
    <mergeCell ref="V241:Y241"/>
    <mergeCell ref="Z241:AD241"/>
    <mergeCell ref="AE241:AI241"/>
    <mergeCell ref="AJ241:AN241"/>
    <mergeCell ref="AO241:AS241"/>
    <mergeCell ref="AT241:AW241"/>
    <mergeCell ref="AO240:AS240"/>
    <mergeCell ref="AT240:AW240"/>
    <mergeCell ref="AX240:BB240"/>
    <mergeCell ref="BC240:BG240"/>
    <mergeCell ref="AX239:BB239"/>
    <mergeCell ref="BC239:BG239"/>
    <mergeCell ref="BH239:BL239"/>
    <mergeCell ref="A240:F240"/>
    <mergeCell ref="G240:P240"/>
    <mergeCell ref="Q240:U240"/>
    <mergeCell ref="V240:Y240"/>
    <mergeCell ref="Z240:AD240"/>
    <mergeCell ref="AE240:AI240"/>
    <mergeCell ref="AJ240:AN240"/>
    <mergeCell ref="BH238:BL238"/>
    <mergeCell ref="A239:F239"/>
    <mergeCell ref="G239:P239"/>
    <mergeCell ref="Q239:U239"/>
    <mergeCell ref="V239:Y239"/>
    <mergeCell ref="Z239:AD239"/>
    <mergeCell ref="AE239:AI239"/>
    <mergeCell ref="AJ239:AN239"/>
    <mergeCell ref="AO239:AS239"/>
    <mergeCell ref="AT239:AW239"/>
    <mergeCell ref="AO238:AS238"/>
    <mergeCell ref="AT238:AW238"/>
    <mergeCell ref="AX238:BB238"/>
    <mergeCell ref="BC238:BG238"/>
    <mergeCell ref="AX237:BB237"/>
    <mergeCell ref="BC237:BG237"/>
    <mergeCell ref="BH237:BL237"/>
    <mergeCell ref="A238:F238"/>
    <mergeCell ref="G238:P238"/>
    <mergeCell ref="Q238:U238"/>
    <mergeCell ref="V238:Y238"/>
    <mergeCell ref="Z238:AD238"/>
    <mergeCell ref="AE238:AI238"/>
    <mergeCell ref="AJ238:AN238"/>
    <mergeCell ref="BH236:BL236"/>
    <mergeCell ref="A237:F237"/>
    <mergeCell ref="G237:P237"/>
    <mergeCell ref="Q237:U237"/>
    <mergeCell ref="V237:Y237"/>
    <mergeCell ref="Z237:AD237"/>
    <mergeCell ref="AE237:AI237"/>
    <mergeCell ref="AJ237:AN237"/>
    <mergeCell ref="AO237:AS237"/>
    <mergeCell ref="AT237:AW237"/>
    <mergeCell ref="AO236:AS236"/>
    <mergeCell ref="AT236:AW236"/>
    <mergeCell ref="AX236:BB236"/>
    <mergeCell ref="BC236:BG236"/>
    <mergeCell ref="A236:F236"/>
    <mergeCell ref="G236:P236"/>
    <mergeCell ref="Q236:U236"/>
    <mergeCell ref="V236:Y236"/>
    <mergeCell ref="Z236:AD236"/>
    <mergeCell ref="AE236:AI236"/>
    <mergeCell ref="AJ236:AN236"/>
    <mergeCell ref="AW226:BA226"/>
    <mergeCell ref="AE226:AJ226"/>
    <mergeCell ref="AK226:AP226"/>
    <mergeCell ref="AQ226:AV226"/>
    <mergeCell ref="AX235:BB235"/>
    <mergeCell ref="AJ235:AN235"/>
    <mergeCell ref="AT233:AW233"/>
    <mergeCell ref="BG226:BL226"/>
    <mergeCell ref="AW224:BA224"/>
    <mergeCell ref="BB224:BF224"/>
    <mergeCell ref="BG224:BL224"/>
    <mergeCell ref="BB225:BF225"/>
    <mergeCell ref="BG225:BL225"/>
    <mergeCell ref="G226:S226"/>
    <mergeCell ref="T226:Y226"/>
    <mergeCell ref="Z226:AD226"/>
    <mergeCell ref="BB226:BF226"/>
    <mergeCell ref="BG223:BL223"/>
    <mergeCell ref="A224:F224"/>
    <mergeCell ref="G224:S224"/>
    <mergeCell ref="T224:Y224"/>
    <mergeCell ref="Z224:AD224"/>
    <mergeCell ref="AE224:AJ224"/>
    <mergeCell ref="AK224:AP224"/>
    <mergeCell ref="AQ224:AV224"/>
    <mergeCell ref="BG222:BL222"/>
    <mergeCell ref="A223:F223"/>
    <mergeCell ref="G223:S223"/>
    <mergeCell ref="T223:Y223"/>
    <mergeCell ref="Z223:AD223"/>
    <mergeCell ref="AE223:AJ223"/>
    <mergeCell ref="AK223:AP223"/>
    <mergeCell ref="AQ223:AV223"/>
    <mergeCell ref="AW223:BA223"/>
    <mergeCell ref="BB223:BF223"/>
    <mergeCell ref="BG221:BL221"/>
    <mergeCell ref="A222:F222"/>
    <mergeCell ref="G222:S222"/>
    <mergeCell ref="T222:Y222"/>
    <mergeCell ref="Z222:AD222"/>
    <mergeCell ref="AE222:AJ222"/>
    <mergeCell ref="AK222:AP222"/>
    <mergeCell ref="AQ222:AV222"/>
    <mergeCell ref="AW222:BA222"/>
    <mergeCell ref="BB222:BF222"/>
    <mergeCell ref="BG220:BL220"/>
    <mergeCell ref="A221:F221"/>
    <mergeCell ref="G221:S221"/>
    <mergeCell ref="T221:Y221"/>
    <mergeCell ref="Z221:AD221"/>
    <mergeCell ref="AE221:AJ221"/>
    <mergeCell ref="AK221:AP221"/>
    <mergeCell ref="AQ221:AV221"/>
    <mergeCell ref="AW221:BA221"/>
    <mergeCell ref="BB221:BF221"/>
    <mergeCell ref="BG219:BL219"/>
    <mergeCell ref="A220:F220"/>
    <mergeCell ref="G220:S220"/>
    <mergeCell ref="T220:Y220"/>
    <mergeCell ref="Z220:AD220"/>
    <mergeCell ref="AE220:AJ220"/>
    <mergeCell ref="AK220:AP220"/>
    <mergeCell ref="AQ220:AV220"/>
    <mergeCell ref="AW220:BA220"/>
    <mergeCell ref="BB220:BF220"/>
    <mergeCell ref="AK219:AP219"/>
    <mergeCell ref="AQ219:AV219"/>
    <mergeCell ref="AW219:BA219"/>
    <mergeCell ref="BB219:BF219"/>
    <mergeCell ref="AL179:AN179"/>
    <mergeCell ref="AO179:AQ179"/>
    <mergeCell ref="A218:F218"/>
    <mergeCell ref="G218:S218"/>
    <mergeCell ref="T218:Y218"/>
    <mergeCell ref="Z218:AD218"/>
    <mergeCell ref="AQ218:AV218"/>
    <mergeCell ref="Z206:AC206"/>
    <mergeCell ref="Z213:AD214"/>
    <mergeCell ref="AD206:AG206"/>
    <mergeCell ref="BJ179:BL179"/>
    <mergeCell ref="AX179:AZ179"/>
    <mergeCell ref="BA179:BC179"/>
    <mergeCell ref="BD179:BF179"/>
    <mergeCell ref="BG179:BI179"/>
    <mergeCell ref="AW218:BA218"/>
    <mergeCell ref="BB218:BF218"/>
    <mergeCell ref="BG218:BL218"/>
    <mergeCell ref="AR179:AT179"/>
    <mergeCell ref="AU179:AW179"/>
    <mergeCell ref="AU194:AY194"/>
    <mergeCell ref="AZ194:BD194"/>
    <mergeCell ref="AP189:AT189"/>
    <mergeCell ref="AK218:AP218"/>
    <mergeCell ref="BG215:BL215"/>
    <mergeCell ref="AR178:AT178"/>
    <mergeCell ref="AU178:AW178"/>
    <mergeCell ref="BD178:BF178"/>
    <mergeCell ref="BG178:BI178"/>
    <mergeCell ref="AX178:AZ178"/>
    <mergeCell ref="BA178:BC178"/>
    <mergeCell ref="AL178:AN178"/>
    <mergeCell ref="AO178:AQ178"/>
    <mergeCell ref="BJ178:BL178"/>
    <mergeCell ref="A179:C179"/>
    <mergeCell ref="D179:V179"/>
    <mergeCell ref="W179:Y179"/>
    <mergeCell ref="Z179:AB179"/>
    <mergeCell ref="AC179:AE179"/>
    <mergeCell ref="AF179:AH179"/>
    <mergeCell ref="AI179:AK179"/>
    <mergeCell ref="BD177:BF177"/>
    <mergeCell ref="BG177:BI177"/>
    <mergeCell ref="BJ177:BL177"/>
    <mergeCell ref="A178:C178"/>
    <mergeCell ref="D178:V178"/>
    <mergeCell ref="W178:Y178"/>
    <mergeCell ref="Z178:AB178"/>
    <mergeCell ref="AC178:AE178"/>
    <mergeCell ref="AF178:AH178"/>
    <mergeCell ref="AI178:AK178"/>
    <mergeCell ref="AR177:AT177"/>
    <mergeCell ref="AU177:AW177"/>
    <mergeCell ref="AX177:AZ177"/>
    <mergeCell ref="BA177:BC177"/>
    <mergeCell ref="BJ176:BL176"/>
    <mergeCell ref="A177:C177"/>
    <mergeCell ref="D177:V177"/>
    <mergeCell ref="W177:Y177"/>
    <mergeCell ref="Z177:AB177"/>
    <mergeCell ref="AC177:AE177"/>
    <mergeCell ref="AF177:AH177"/>
    <mergeCell ref="AI177:AK177"/>
    <mergeCell ref="AL177:AN177"/>
    <mergeCell ref="AO177:AQ177"/>
    <mergeCell ref="AX176:AZ176"/>
    <mergeCell ref="BA176:BC176"/>
    <mergeCell ref="BD176:BF176"/>
    <mergeCell ref="BG176:BI176"/>
    <mergeCell ref="BN165:BR165"/>
    <mergeCell ref="A166:T166"/>
    <mergeCell ref="U166:Y166"/>
    <mergeCell ref="Z166:AD166"/>
    <mergeCell ref="AE166:AI166"/>
    <mergeCell ref="BD166:BH166"/>
    <mergeCell ref="BI166:BM166"/>
    <mergeCell ref="BN166:BR166"/>
    <mergeCell ref="AJ166:AN166"/>
    <mergeCell ref="AO166:AS166"/>
    <mergeCell ref="A165:T165"/>
    <mergeCell ref="U165:Y165"/>
    <mergeCell ref="Z165:AD165"/>
    <mergeCell ref="AE165:AI165"/>
    <mergeCell ref="AJ165:AN165"/>
    <mergeCell ref="AO165:AS165"/>
    <mergeCell ref="AT165:AX165"/>
    <mergeCell ref="AY165:BC165"/>
    <mergeCell ref="BD165:BH165"/>
    <mergeCell ref="BN160:BR160"/>
    <mergeCell ref="A161:T161"/>
    <mergeCell ref="U161:Y161"/>
    <mergeCell ref="Z161:AD161"/>
    <mergeCell ref="AE161:AI161"/>
    <mergeCell ref="AJ161:AN161"/>
    <mergeCell ref="AO161:AS161"/>
    <mergeCell ref="AT161:AX161"/>
    <mergeCell ref="AY161:BC161"/>
    <mergeCell ref="BN159:BR159"/>
    <mergeCell ref="A160:T160"/>
    <mergeCell ref="U160:Y160"/>
    <mergeCell ref="Z160:AD160"/>
    <mergeCell ref="AE160:AI160"/>
    <mergeCell ref="AJ160:AN160"/>
    <mergeCell ref="AO160:AS160"/>
    <mergeCell ref="AT160:AX160"/>
    <mergeCell ref="AY160:BC160"/>
    <mergeCell ref="BD160:BH160"/>
    <mergeCell ref="BN157:BR157"/>
    <mergeCell ref="A159:T159"/>
    <mergeCell ref="U159:Y159"/>
    <mergeCell ref="Z159:AD159"/>
    <mergeCell ref="AE159:AI159"/>
    <mergeCell ref="AJ159:AN159"/>
    <mergeCell ref="AO159:AS159"/>
    <mergeCell ref="AT159:AX159"/>
    <mergeCell ref="AY159:BC159"/>
    <mergeCell ref="BD159:BH159"/>
    <mergeCell ref="AY157:BC157"/>
    <mergeCell ref="A157:T157"/>
    <mergeCell ref="U157:Y157"/>
    <mergeCell ref="Z157:AD157"/>
    <mergeCell ref="AE157:AI157"/>
    <mergeCell ref="AT157:AX157"/>
    <mergeCell ref="BE147:BI147"/>
    <mergeCell ref="BE146:BI146"/>
    <mergeCell ref="AZ147:BD147"/>
    <mergeCell ref="AU147:AY147"/>
    <mergeCell ref="AF147:AJ147"/>
    <mergeCell ref="AK147:AO147"/>
    <mergeCell ref="AP147:AT147"/>
    <mergeCell ref="U151:AD151"/>
    <mergeCell ref="A147:C147"/>
    <mergeCell ref="D147:P147"/>
    <mergeCell ref="Q147:U147"/>
    <mergeCell ref="V147:AE147"/>
    <mergeCell ref="AU145:AY145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U144:AY144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3:AY143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2:AY142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1:AY141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Z140:BD140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Z132:BD132"/>
    <mergeCell ref="AZ141:BD141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F132:AJ132"/>
    <mergeCell ref="AK132:AO132"/>
    <mergeCell ref="AP132:AT132"/>
    <mergeCell ref="AU132:AY132"/>
    <mergeCell ref="A132:C132"/>
    <mergeCell ref="D132:P132"/>
    <mergeCell ref="Q132:U132"/>
    <mergeCell ref="V132:AE132"/>
    <mergeCell ref="BO131:BS131"/>
    <mergeCell ref="BT132:BX132"/>
    <mergeCell ref="BT131:BX131"/>
    <mergeCell ref="BE132:BI132"/>
    <mergeCell ref="BJ132:BN132"/>
    <mergeCell ref="BO132:BS132"/>
    <mergeCell ref="AU131:AY131"/>
    <mergeCell ref="AZ131:BD131"/>
    <mergeCell ref="BE131:BI131"/>
    <mergeCell ref="BJ131:BN131"/>
    <mergeCell ref="V131:AE131"/>
    <mergeCell ref="AF131:AJ131"/>
    <mergeCell ref="AK131:AO131"/>
    <mergeCell ref="AP131:AT131"/>
    <mergeCell ref="BE130:BI130"/>
    <mergeCell ref="BJ130:BN130"/>
    <mergeCell ref="BO130:BS130"/>
    <mergeCell ref="BT130:BX130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Z129:BD129"/>
    <mergeCell ref="BE129:BI129"/>
    <mergeCell ref="BJ129:BN129"/>
    <mergeCell ref="BO129:BS129"/>
    <mergeCell ref="AF129:AJ129"/>
    <mergeCell ref="AK129:AO129"/>
    <mergeCell ref="AP129:AT129"/>
    <mergeCell ref="AU129:AY129"/>
    <mergeCell ref="BE128:BI128"/>
    <mergeCell ref="BJ128:BN128"/>
    <mergeCell ref="BO128:BS128"/>
    <mergeCell ref="BT128:BX128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Z127:BD127"/>
    <mergeCell ref="BE127:BI127"/>
    <mergeCell ref="BJ127:BN127"/>
    <mergeCell ref="BO127:BS127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U126:AY126"/>
    <mergeCell ref="AZ126:BD126"/>
    <mergeCell ref="BE126:BI126"/>
    <mergeCell ref="BJ126:BN126"/>
    <mergeCell ref="BJ125:BN125"/>
    <mergeCell ref="BO125:BS125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P125:AT125"/>
    <mergeCell ref="AU125:AY125"/>
    <mergeCell ref="AZ125:BD125"/>
    <mergeCell ref="BE125:BI125"/>
    <mergeCell ref="BN106:BP106"/>
    <mergeCell ref="BQ106:BU106"/>
    <mergeCell ref="A115:C115"/>
    <mergeCell ref="D115:S115"/>
    <mergeCell ref="T115:X115"/>
    <mergeCell ref="Y115:AC115"/>
    <mergeCell ref="T106:X106"/>
    <mergeCell ref="Y106:AC106"/>
    <mergeCell ref="AG106:AK106"/>
    <mergeCell ref="BI106:BM106"/>
    <mergeCell ref="BD106:BH106"/>
    <mergeCell ref="A119:BL119"/>
    <mergeCell ref="A88:D88"/>
    <mergeCell ref="E88:W88"/>
    <mergeCell ref="X88:AB88"/>
    <mergeCell ref="AC88:AG88"/>
    <mergeCell ref="AH88:AJ88"/>
    <mergeCell ref="AK88:AO88"/>
    <mergeCell ref="A106:C106"/>
    <mergeCell ref="D106:S106"/>
    <mergeCell ref="A125:C125"/>
    <mergeCell ref="D125:P125"/>
    <mergeCell ref="Q125:U125"/>
    <mergeCell ref="V125:AE125"/>
    <mergeCell ref="AP88:AT88"/>
    <mergeCell ref="AU88:AY88"/>
    <mergeCell ref="AZ87:BB87"/>
    <mergeCell ref="BC87:BG87"/>
    <mergeCell ref="AZ88:BB88"/>
    <mergeCell ref="BC88:BG88"/>
    <mergeCell ref="AZ86:BB86"/>
    <mergeCell ref="BC86:BG86"/>
    <mergeCell ref="A87:D87"/>
    <mergeCell ref="E87:W87"/>
    <mergeCell ref="X87:AB87"/>
    <mergeCell ref="AC87:AG87"/>
    <mergeCell ref="AH87:AJ87"/>
    <mergeCell ref="AK87:AO87"/>
    <mergeCell ref="AP87:AT87"/>
    <mergeCell ref="AU87:AY87"/>
    <mergeCell ref="AZ85:BB85"/>
    <mergeCell ref="BC85:BG85"/>
    <mergeCell ref="A86:D86"/>
    <mergeCell ref="E86:W86"/>
    <mergeCell ref="X86:AB86"/>
    <mergeCell ref="AC86:AG86"/>
    <mergeCell ref="AH86:AJ86"/>
    <mergeCell ref="AK86:AO86"/>
    <mergeCell ref="AP86:AT86"/>
    <mergeCell ref="AU86:AY86"/>
    <mergeCell ref="AZ84:BB84"/>
    <mergeCell ref="BC84:BG84"/>
    <mergeCell ref="A85:D85"/>
    <mergeCell ref="E85:W85"/>
    <mergeCell ref="X85:AB85"/>
    <mergeCell ref="AC85:AG85"/>
    <mergeCell ref="AH85:AJ85"/>
    <mergeCell ref="AK85:AO85"/>
    <mergeCell ref="AP85:AT85"/>
    <mergeCell ref="AU85:AY85"/>
    <mergeCell ref="AZ83:BB83"/>
    <mergeCell ref="BC83:BG83"/>
    <mergeCell ref="A84:D84"/>
    <mergeCell ref="E84:W84"/>
    <mergeCell ref="X84:AB84"/>
    <mergeCell ref="AC84:AG84"/>
    <mergeCell ref="AH84:AJ84"/>
    <mergeCell ref="AK84:AO84"/>
    <mergeCell ref="AP84:AT84"/>
    <mergeCell ref="AU84:AY84"/>
    <mergeCell ref="AZ82:BB82"/>
    <mergeCell ref="BC82:BG82"/>
    <mergeCell ref="A83:D83"/>
    <mergeCell ref="E83:W83"/>
    <mergeCell ref="X83:AB83"/>
    <mergeCell ref="AC83:AG83"/>
    <mergeCell ref="AH83:AJ83"/>
    <mergeCell ref="AK83:AO83"/>
    <mergeCell ref="AP83:AT83"/>
    <mergeCell ref="AU83:AY83"/>
    <mergeCell ref="AZ81:BB81"/>
    <mergeCell ref="BC81:BG81"/>
    <mergeCell ref="A82:D82"/>
    <mergeCell ref="E82:W82"/>
    <mergeCell ref="X82:AB82"/>
    <mergeCell ref="AC82:AG82"/>
    <mergeCell ref="AH82:AJ82"/>
    <mergeCell ref="AK82:AO82"/>
    <mergeCell ref="AP82:AT82"/>
    <mergeCell ref="AU82:AY82"/>
    <mergeCell ref="AH81:AJ81"/>
    <mergeCell ref="AK81:AO81"/>
    <mergeCell ref="AP81:AT81"/>
    <mergeCell ref="AU81:AY81"/>
    <mergeCell ref="A81:D81"/>
    <mergeCell ref="E81:W81"/>
    <mergeCell ref="X81:AB81"/>
    <mergeCell ref="AC81:AG81"/>
    <mergeCell ref="AH80:AJ80"/>
    <mergeCell ref="AK80:AO80"/>
    <mergeCell ref="AZ80:BB80"/>
    <mergeCell ref="BC80:BG80"/>
    <mergeCell ref="A80:D80"/>
    <mergeCell ref="E80:W80"/>
    <mergeCell ref="X80:AB80"/>
    <mergeCell ref="AC80:AG80"/>
    <mergeCell ref="AU63:AY63"/>
    <mergeCell ref="BR63:BT63"/>
    <mergeCell ref="BU63:BY63"/>
    <mergeCell ref="AZ63:BB63"/>
    <mergeCell ref="BC63:BG63"/>
    <mergeCell ref="BH63:BL63"/>
    <mergeCell ref="BM63:BQ63"/>
    <mergeCell ref="BU57:BY57"/>
    <mergeCell ref="BU62:BY62"/>
    <mergeCell ref="BR62:BT62"/>
    <mergeCell ref="A63:D63"/>
    <mergeCell ref="E63:W63"/>
    <mergeCell ref="X63:AB63"/>
    <mergeCell ref="AC63:AG63"/>
    <mergeCell ref="AH63:AJ63"/>
    <mergeCell ref="AK63:AO63"/>
    <mergeCell ref="AP63:AT63"/>
    <mergeCell ref="AZ62:BB62"/>
    <mergeCell ref="BC62:BG62"/>
    <mergeCell ref="BH62:BL62"/>
    <mergeCell ref="BM62:BQ62"/>
    <mergeCell ref="AH62:AJ62"/>
    <mergeCell ref="AK62:AO62"/>
    <mergeCell ref="AP62:AT62"/>
    <mergeCell ref="AU62:AY62"/>
    <mergeCell ref="BR61:BT61"/>
    <mergeCell ref="BU60:BY60"/>
    <mergeCell ref="BR60:BT60"/>
    <mergeCell ref="BU61:BY61"/>
    <mergeCell ref="A61:D61"/>
    <mergeCell ref="E61:W61"/>
    <mergeCell ref="X61:AB61"/>
    <mergeCell ref="AC61:AG61"/>
    <mergeCell ref="AH61:AJ61"/>
    <mergeCell ref="AK61:AO61"/>
    <mergeCell ref="AP61:AT61"/>
    <mergeCell ref="AU61:AY61"/>
    <mergeCell ref="AZ61:BB61"/>
    <mergeCell ref="BC60:BG60"/>
    <mergeCell ref="BH60:BL60"/>
    <mergeCell ref="BM60:BQ60"/>
    <mergeCell ref="BH61:BL61"/>
    <mergeCell ref="BM61:BQ61"/>
    <mergeCell ref="BC61:BG61"/>
    <mergeCell ref="BU59:BY59"/>
    <mergeCell ref="A60:D60"/>
    <mergeCell ref="E60:W60"/>
    <mergeCell ref="X60:AB60"/>
    <mergeCell ref="AC60:AG60"/>
    <mergeCell ref="AH60:AJ60"/>
    <mergeCell ref="AK60:AO60"/>
    <mergeCell ref="AP60:AT60"/>
    <mergeCell ref="AU60:AY60"/>
    <mergeCell ref="AZ60:BB60"/>
    <mergeCell ref="BC59:BG59"/>
    <mergeCell ref="BH59:BL59"/>
    <mergeCell ref="BM59:BQ59"/>
    <mergeCell ref="BR59:BT59"/>
    <mergeCell ref="BU58:BY58"/>
    <mergeCell ref="A59:D59"/>
    <mergeCell ref="E59:W59"/>
    <mergeCell ref="X59:AB59"/>
    <mergeCell ref="AC59:AG59"/>
    <mergeCell ref="AH59:AJ59"/>
    <mergeCell ref="AK59:AO59"/>
    <mergeCell ref="AP59:AT59"/>
    <mergeCell ref="AU59:AY59"/>
    <mergeCell ref="AZ59:BB59"/>
    <mergeCell ref="BC58:BG58"/>
    <mergeCell ref="BH58:BL58"/>
    <mergeCell ref="BM58:BQ58"/>
    <mergeCell ref="BR58:BT58"/>
    <mergeCell ref="BR57:BT57"/>
    <mergeCell ref="A58:D58"/>
    <mergeCell ref="E58:W58"/>
    <mergeCell ref="X58:AB58"/>
    <mergeCell ref="AC58:AG58"/>
    <mergeCell ref="AH58:AJ58"/>
    <mergeCell ref="AK58:AO58"/>
    <mergeCell ref="AP58:AT58"/>
    <mergeCell ref="AU58:AY58"/>
    <mergeCell ref="AZ58:BB58"/>
    <mergeCell ref="BR56:BT56"/>
    <mergeCell ref="BU56:BY56"/>
    <mergeCell ref="A62:D62"/>
    <mergeCell ref="E62:W62"/>
    <mergeCell ref="X62:AB62"/>
    <mergeCell ref="AC62:AG62"/>
    <mergeCell ref="AZ57:BB57"/>
    <mergeCell ref="BC57:BG57"/>
    <mergeCell ref="BH57:BL57"/>
    <mergeCell ref="BM57:BQ57"/>
    <mergeCell ref="AZ56:BB56"/>
    <mergeCell ref="BC56:BG56"/>
    <mergeCell ref="BH56:BL56"/>
    <mergeCell ref="BM56:BQ56"/>
    <mergeCell ref="BR55:BT55"/>
    <mergeCell ref="BU55:BY55"/>
    <mergeCell ref="A56:D56"/>
    <mergeCell ref="E56:W56"/>
    <mergeCell ref="X56:AB56"/>
    <mergeCell ref="AC56:AG56"/>
    <mergeCell ref="AH56:AJ56"/>
    <mergeCell ref="AK56:AO56"/>
    <mergeCell ref="AP56:AT56"/>
    <mergeCell ref="AU56:AY56"/>
    <mergeCell ref="AZ55:BB55"/>
    <mergeCell ref="BC55:BG55"/>
    <mergeCell ref="BH55:BL55"/>
    <mergeCell ref="BM55:BQ55"/>
    <mergeCell ref="BR54:BT54"/>
    <mergeCell ref="BU54:BY54"/>
    <mergeCell ref="A55:D55"/>
    <mergeCell ref="E55:W55"/>
    <mergeCell ref="X55:AB55"/>
    <mergeCell ref="AC55:AG55"/>
    <mergeCell ref="AH55:AJ55"/>
    <mergeCell ref="AK55:AO55"/>
    <mergeCell ref="AP55:AT55"/>
    <mergeCell ref="AU55:AY55"/>
    <mergeCell ref="AZ54:BB54"/>
    <mergeCell ref="BC54:BG54"/>
    <mergeCell ref="BH54:BL54"/>
    <mergeCell ref="BM54:BQ54"/>
    <mergeCell ref="AK54:AO54"/>
    <mergeCell ref="AP54:AT54"/>
    <mergeCell ref="AU54:AY54"/>
    <mergeCell ref="A54:D54"/>
    <mergeCell ref="E54:W54"/>
    <mergeCell ref="X54:AB54"/>
    <mergeCell ref="AC54:AG54"/>
    <mergeCell ref="AZ44:BB44"/>
    <mergeCell ref="BC44:BG44"/>
    <mergeCell ref="AZ43:BB43"/>
    <mergeCell ref="BC43:BG43"/>
    <mergeCell ref="A44:D44"/>
    <mergeCell ref="E44:W44"/>
    <mergeCell ref="X44:AB44"/>
    <mergeCell ref="AC44:AG44"/>
    <mergeCell ref="AP43:AT43"/>
    <mergeCell ref="AU43:AY43"/>
    <mergeCell ref="AH44:AJ44"/>
    <mergeCell ref="AK44:AO44"/>
    <mergeCell ref="AP44:AT44"/>
    <mergeCell ref="AU44:AY44"/>
    <mergeCell ref="A43:D43"/>
    <mergeCell ref="E43:W43"/>
    <mergeCell ref="X43:AB43"/>
    <mergeCell ref="AC43:AG43"/>
    <mergeCell ref="A42:D42"/>
    <mergeCell ref="E42:W42"/>
    <mergeCell ref="X42:AB42"/>
    <mergeCell ref="AC42:AG42"/>
    <mergeCell ref="BC41:BG41"/>
    <mergeCell ref="BC40:BG40"/>
    <mergeCell ref="BC42:BG42"/>
    <mergeCell ref="AH42:AJ42"/>
    <mergeCell ref="AK42:AO42"/>
    <mergeCell ref="AP42:AT42"/>
    <mergeCell ref="AU42:AY42"/>
    <mergeCell ref="AP41:AT41"/>
    <mergeCell ref="AU41:AY41"/>
    <mergeCell ref="AZ41:BB41"/>
    <mergeCell ref="AU33:AY33"/>
    <mergeCell ref="AZ33:BB33"/>
    <mergeCell ref="BU33:BY33"/>
    <mergeCell ref="BC33:BG33"/>
    <mergeCell ref="BH33:BL33"/>
    <mergeCell ref="BM33:BQ33"/>
    <mergeCell ref="BR33:BT33"/>
    <mergeCell ref="BM32:BQ32"/>
    <mergeCell ref="BR32:BT32"/>
    <mergeCell ref="BU32:BY32"/>
    <mergeCell ref="A33:D33"/>
    <mergeCell ref="E33:W33"/>
    <mergeCell ref="X33:AB33"/>
    <mergeCell ref="AC33:AG33"/>
    <mergeCell ref="AH33:AJ33"/>
    <mergeCell ref="AK33:AO33"/>
    <mergeCell ref="AP33:AT33"/>
    <mergeCell ref="AU32:AY32"/>
    <mergeCell ref="AZ32:BB32"/>
    <mergeCell ref="BC32:BG32"/>
    <mergeCell ref="BH32:BL32"/>
    <mergeCell ref="BM31:BQ31"/>
    <mergeCell ref="BR31:BT31"/>
    <mergeCell ref="BU31:BY31"/>
    <mergeCell ref="A32:D32"/>
    <mergeCell ref="E32:W32"/>
    <mergeCell ref="X32:AB32"/>
    <mergeCell ref="AC32:AG32"/>
    <mergeCell ref="AH32:AJ32"/>
    <mergeCell ref="AK32:AO32"/>
    <mergeCell ref="AP32:AT32"/>
    <mergeCell ref="AH31:AJ31"/>
    <mergeCell ref="AK31:AO31"/>
    <mergeCell ref="AP31:AT31"/>
    <mergeCell ref="AU31:AY31"/>
    <mergeCell ref="A31:D31"/>
    <mergeCell ref="E31:W31"/>
    <mergeCell ref="X31:AB31"/>
    <mergeCell ref="AC31:AG31"/>
    <mergeCell ref="N11:Y11"/>
    <mergeCell ref="AA11:AI11"/>
    <mergeCell ref="AK11:BJ11"/>
    <mergeCell ref="BL11:BS11"/>
    <mergeCell ref="E28:W28"/>
    <mergeCell ref="E29:W29"/>
    <mergeCell ref="E30:W30"/>
    <mergeCell ref="A150:BR150"/>
    <mergeCell ref="AU96:AY96"/>
    <mergeCell ref="AZ96:BB96"/>
    <mergeCell ref="AD102:AF102"/>
    <mergeCell ref="AG102:AK102"/>
    <mergeCell ref="AL102:AP102"/>
    <mergeCell ref="AQ102:AU102"/>
    <mergeCell ref="AZ95:BB95"/>
    <mergeCell ref="T101:AK101"/>
    <mergeCell ref="AL101:BC101"/>
    <mergeCell ref="X96:AB96"/>
    <mergeCell ref="AC96:AG96"/>
    <mergeCell ref="AH96:AJ96"/>
    <mergeCell ref="AK96:AO96"/>
    <mergeCell ref="BC95:BG95"/>
    <mergeCell ref="AH95:AJ95"/>
    <mergeCell ref="AK95:AO95"/>
    <mergeCell ref="AZ79:BB79"/>
    <mergeCell ref="X94:AB94"/>
    <mergeCell ref="AC94:AG94"/>
    <mergeCell ref="AH94:AJ94"/>
    <mergeCell ref="AK94:AO94"/>
    <mergeCell ref="AP94:AT94"/>
    <mergeCell ref="AU94:AY94"/>
    <mergeCell ref="AZ94:BB94"/>
    <mergeCell ref="AP80:AT80"/>
    <mergeCell ref="AU80:AY80"/>
    <mergeCell ref="X79:AB79"/>
    <mergeCell ref="AC79:AG79"/>
    <mergeCell ref="AH79:AJ79"/>
    <mergeCell ref="AK79:AO79"/>
    <mergeCell ref="X78:AB78"/>
    <mergeCell ref="AC78:AG78"/>
    <mergeCell ref="AH78:AJ78"/>
    <mergeCell ref="AK78:AO78"/>
    <mergeCell ref="X77:AB77"/>
    <mergeCell ref="AC77:AG77"/>
    <mergeCell ref="AH77:AJ77"/>
    <mergeCell ref="X76:AB76"/>
    <mergeCell ref="AC76:AG76"/>
    <mergeCell ref="AH76:AJ76"/>
    <mergeCell ref="BM70:BQ70"/>
    <mergeCell ref="BH70:BL70"/>
    <mergeCell ref="BH71:BL71"/>
    <mergeCell ref="AZ71:BB71"/>
    <mergeCell ref="BM71:BQ71"/>
    <mergeCell ref="BC70:BG70"/>
    <mergeCell ref="AZ70:BB70"/>
    <mergeCell ref="BR70:BT70"/>
    <mergeCell ref="BU70:BY70"/>
    <mergeCell ref="E77:W77"/>
    <mergeCell ref="AK70:AO70"/>
    <mergeCell ref="AK77:AO77"/>
    <mergeCell ref="F71:W71"/>
    <mergeCell ref="E75:W76"/>
    <mergeCell ref="A71:E71"/>
    <mergeCell ref="X70:AB70"/>
    <mergeCell ref="A75:D76"/>
    <mergeCell ref="X69:AB69"/>
    <mergeCell ref="AC69:AG69"/>
    <mergeCell ref="AH69:AJ69"/>
    <mergeCell ref="AK69:AO69"/>
    <mergeCell ref="BU69:BY69"/>
    <mergeCell ref="BH69:BL69"/>
    <mergeCell ref="BM68:BQ68"/>
    <mergeCell ref="BR68:BT68"/>
    <mergeCell ref="BU68:BY68"/>
    <mergeCell ref="BH68:BL68"/>
    <mergeCell ref="BM69:BQ69"/>
    <mergeCell ref="BR69:BT69"/>
    <mergeCell ref="BR53:BT53"/>
    <mergeCell ref="BU53:BY53"/>
    <mergeCell ref="X67:AO67"/>
    <mergeCell ref="AP67:BG67"/>
    <mergeCell ref="BH67:BY67"/>
    <mergeCell ref="BH53:BL53"/>
    <mergeCell ref="AZ53:BB53"/>
    <mergeCell ref="A66:BY66"/>
    <mergeCell ref="E53:W53"/>
    <mergeCell ref="AH54:AJ54"/>
    <mergeCell ref="A18:BY18"/>
    <mergeCell ref="A20:BY20"/>
    <mergeCell ref="A21:BY21"/>
    <mergeCell ref="E26:W27"/>
    <mergeCell ref="BU27:BY27"/>
    <mergeCell ref="BM27:BQ27"/>
    <mergeCell ref="BH27:BL27"/>
    <mergeCell ref="BR27:BT27"/>
    <mergeCell ref="BC27:BG27"/>
    <mergeCell ref="BH26:BY26"/>
    <mergeCell ref="BU28:BY28"/>
    <mergeCell ref="BM28:BQ28"/>
    <mergeCell ref="BH28:BL28"/>
    <mergeCell ref="BC28:BG28"/>
    <mergeCell ref="BR28:BT28"/>
    <mergeCell ref="AH71:AJ71"/>
    <mergeCell ref="AK71:AO71"/>
    <mergeCell ref="X75:AO75"/>
    <mergeCell ref="X71:AB71"/>
    <mergeCell ref="AC71:AG71"/>
    <mergeCell ref="AK28:AO28"/>
    <mergeCell ref="AP26:BG26"/>
    <mergeCell ref="AU27:AY27"/>
    <mergeCell ref="AP27:AT27"/>
    <mergeCell ref="AP28:AT28"/>
    <mergeCell ref="AY112:BC112"/>
    <mergeCell ref="AV115:AX115"/>
    <mergeCell ref="AY115:BC115"/>
    <mergeCell ref="AK29:AO29"/>
    <mergeCell ref="AZ76:BB76"/>
    <mergeCell ref="BC77:BG77"/>
    <mergeCell ref="AP78:AT78"/>
    <mergeCell ref="AU78:AY78"/>
    <mergeCell ref="AZ78:BB78"/>
    <mergeCell ref="AZ77:BB77"/>
    <mergeCell ref="BM53:BQ53"/>
    <mergeCell ref="BR30:BT30"/>
    <mergeCell ref="AV114:AX114"/>
    <mergeCell ref="BE189:BI189"/>
    <mergeCell ref="BJ189:BN189"/>
    <mergeCell ref="BE185:BS185"/>
    <mergeCell ref="A149:BL149"/>
    <mergeCell ref="BI151:BR151"/>
    <mergeCell ref="V122:AE122"/>
    <mergeCell ref="AF122:AJ122"/>
    <mergeCell ref="AU30:AY30"/>
    <mergeCell ref="AZ51:BB51"/>
    <mergeCell ref="BM51:BQ51"/>
    <mergeCell ref="BC51:BG51"/>
    <mergeCell ref="BH51:BL51"/>
    <mergeCell ref="BC30:BG30"/>
    <mergeCell ref="BH30:BL30"/>
    <mergeCell ref="BM30:BQ30"/>
    <mergeCell ref="BC31:BG31"/>
    <mergeCell ref="BH31:BL31"/>
    <mergeCell ref="BR52:BT52"/>
    <mergeCell ref="G252:S252"/>
    <mergeCell ref="T252:Y252"/>
    <mergeCell ref="Z252:AD252"/>
    <mergeCell ref="AE252:AJ252"/>
    <mergeCell ref="BG217:BL217"/>
    <mergeCell ref="AW213:BF213"/>
    <mergeCell ref="AK252:AP252"/>
    <mergeCell ref="AQ252:AV252"/>
    <mergeCell ref="AQ217:AV217"/>
    <mergeCell ref="AO235:AS235"/>
    <mergeCell ref="BH233:BL233"/>
    <mergeCell ref="BC233:BG233"/>
    <mergeCell ref="AX233:BB233"/>
    <mergeCell ref="AO233:AS233"/>
    <mergeCell ref="AO234:AS234"/>
    <mergeCell ref="AT234:AW234"/>
    <mergeCell ref="AX234:BB234"/>
    <mergeCell ref="BC234:BG234"/>
    <mergeCell ref="BH234:BL234"/>
    <mergeCell ref="G235:P235"/>
    <mergeCell ref="T213:Y214"/>
    <mergeCell ref="A215:F215"/>
    <mergeCell ref="AE218:AJ218"/>
    <mergeCell ref="A219:F219"/>
    <mergeCell ref="G219:S219"/>
    <mergeCell ref="T219:Y219"/>
    <mergeCell ref="Z219:AD219"/>
    <mergeCell ref="AE219:AJ219"/>
    <mergeCell ref="A226:F226"/>
    <mergeCell ref="A49:D50"/>
    <mergeCell ref="AZ42:BB42"/>
    <mergeCell ref="BC39:BG39"/>
    <mergeCell ref="AW251:BD251"/>
    <mergeCell ref="AW217:BA217"/>
    <mergeCell ref="AP206:AS206"/>
    <mergeCell ref="AT206:AW206"/>
    <mergeCell ref="A212:BL212"/>
    <mergeCell ref="AE213:AJ214"/>
    <mergeCell ref="A235:F235"/>
    <mergeCell ref="A200:BL200"/>
    <mergeCell ref="AX204:BA204"/>
    <mergeCell ref="A51:D51"/>
    <mergeCell ref="X51:AB51"/>
    <mergeCell ref="Q124:U124"/>
    <mergeCell ref="AQ111:AU111"/>
    <mergeCell ref="AV111:AX111"/>
    <mergeCell ref="AY111:BC111"/>
    <mergeCell ref="AQ112:AU112"/>
    <mergeCell ref="AV112:AX112"/>
    <mergeCell ref="BB205:BE205"/>
    <mergeCell ref="AK215:AP215"/>
    <mergeCell ref="A210:BL210"/>
    <mergeCell ref="A211:BL211"/>
    <mergeCell ref="A206:M206"/>
    <mergeCell ref="BJ206:BM206"/>
    <mergeCell ref="N206:U206"/>
    <mergeCell ref="V206:Y206"/>
    <mergeCell ref="BG213:BL214"/>
    <mergeCell ref="AQ213:AV214"/>
    <mergeCell ref="AH205:AK205"/>
    <mergeCell ref="AL205:AO205"/>
    <mergeCell ref="AP205:AS205"/>
    <mergeCell ref="AH206:AK206"/>
    <mergeCell ref="AL206:AO206"/>
    <mergeCell ref="A209:BL209"/>
    <mergeCell ref="BB214:BF214"/>
    <mergeCell ref="AW214:BA214"/>
    <mergeCell ref="BF206:BI206"/>
    <mergeCell ref="AX206:BA206"/>
    <mergeCell ref="BB206:BE206"/>
    <mergeCell ref="AK213:AP214"/>
    <mergeCell ref="A213:F214"/>
    <mergeCell ref="G213:S214"/>
    <mergeCell ref="A204:M204"/>
    <mergeCell ref="V205:Y205"/>
    <mergeCell ref="AD205:AG205"/>
    <mergeCell ref="A205:M205"/>
    <mergeCell ref="BF202:BM202"/>
    <mergeCell ref="BF203:BI203"/>
    <mergeCell ref="BJ203:BM203"/>
    <mergeCell ref="AX203:BA203"/>
    <mergeCell ref="AP197:AT197"/>
    <mergeCell ref="BF204:BI204"/>
    <mergeCell ref="BJ204:BM204"/>
    <mergeCell ref="A201:BM201"/>
    <mergeCell ref="AL203:AO203"/>
    <mergeCell ref="A202:M203"/>
    <mergeCell ref="Z202:AG202"/>
    <mergeCell ref="AH202:AO202"/>
    <mergeCell ref="AX202:BE202"/>
    <mergeCell ref="BB203:BE203"/>
    <mergeCell ref="G197:S197"/>
    <mergeCell ref="T197:Z197"/>
    <mergeCell ref="D124:P124"/>
    <mergeCell ref="A129:C129"/>
    <mergeCell ref="D129:P129"/>
    <mergeCell ref="Q129:U129"/>
    <mergeCell ref="V129:AE129"/>
    <mergeCell ref="A131:C131"/>
    <mergeCell ref="D131:P131"/>
    <mergeCell ref="Q131:U131"/>
    <mergeCell ref="N202:U203"/>
    <mergeCell ref="AH203:AK203"/>
    <mergeCell ref="AL110:BC110"/>
    <mergeCell ref="AD111:AF111"/>
    <mergeCell ref="AG111:AK111"/>
    <mergeCell ref="AL111:AP111"/>
    <mergeCell ref="AU120:BI120"/>
    <mergeCell ref="Y112:AC112"/>
    <mergeCell ref="D123:P123"/>
    <mergeCell ref="A197:F197"/>
    <mergeCell ref="BN102:BP102"/>
    <mergeCell ref="BD104:BH104"/>
    <mergeCell ref="BI104:BM104"/>
    <mergeCell ref="AD104:AF104"/>
    <mergeCell ref="AG104:AK104"/>
    <mergeCell ref="AL104:AP104"/>
    <mergeCell ref="AQ104:AU104"/>
    <mergeCell ref="AG103:AK103"/>
    <mergeCell ref="AD103:AF103"/>
    <mergeCell ref="BC96:BG96"/>
    <mergeCell ref="BD101:BU101"/>
    <mergeCell ref="BC94:BG94"/>
    <mergeCell ref="BD102:BH102"/>
    <mergeCell ref="A100:BU100"/>
    <mergeCell ref="Y102:AC102"/>
    <mergeCell ref="T102:X102"/>
    <mergeCell ref="F95:W95"/>
    <mergeCell ref="AP96:AT96"/>
    <mergeCell ref="AU95:AY95"/>
    <mergeCell ref="BR71:BT71"/>
    <mergeCell ref="BU71:BY71"/>
    <mergeCell ref="BC79:BG79"/>
    <mergeCell ref="BN103:BP103"/>
    <mergeCell ref="BQ103:BU103"/>
    <mergeCell ref="AY103:BC103"/>
    <mergeCell ref="AZ93:BB93"/>
    <mergeCell ref="BC71:BG71"/>
    <mergeCell ref="BC78:BG78"/>
    <mergeCell ref="BQ102:BU102"/>
    <mergeCell ref="X68:AB68"/>
    <mergeCell ref="AC68:AG68"/>
    <mergeCell ref="AH68:AJ68"/>
    <mergeCell ref="AK68:AO68"/>
    <mergeCell ref="F69:W69"/>
    <mergeCell ref="F70:W70"/>
    <mergeCell ref="A69:E69"/>
    <mergeCell ref="A70:E70"/>
    <mergeCell ref="BU51:BY51"/>
    <mergeCell ref="AK52:AO52"/>
    <mergeCell ref="AP52:AT52"/>
    <mergeCell ref="AU52:AY52"/>
    <mergeCell ref="AZ52:BB52"/>
    <mergeCell ref="BM52:BQ52"/>
    <mergeCell ref="BU52:BY52"/>
    <mergeCell ref="AK51:AO51"/>
    <mergeCell ref="BC52:BG52"/>
    <mergeCell ref="BR51:BT51"/>
    <mergeCell ref="BN105:BP105"/>
    <mergeCell ref="BQ105:BU105"/>
    <mergeCell ref="BN104:BP104"/>
    <mergeCell ref="AV104:AX104"/>
    <mergeCell ref="AY104:BC104"/>
    <mergeCell ref="AV105:AX105"/>
    <mergeCell ref="AY105:BC105"/>
    <mergeCell ref="BD105:BH105"/>
    <mergeCell ref="BI105:BM105"/>
    <mergeCell ref="BQ104:BU104"/>
    <mergeCell ref="A98:BL98"/>
    <mergeCell ref="A99:BL99"/>
    <mergeCell ref="BD103:BH103"/>
    <mergeCell ref="BI103:BM103"/>
    <mergeCell ref="BI102:BM102"/>
    <mergeCell ref="AQ103:AU103"/>
    <mergeCell ref="AV103:AX103"/>
    <mergeCell ref="AY102:BC102"/>
    <mergeCell ref="AV102:AX102"/>
    <mergeCell ref="A101:C102"/>
    <mergeCell ref="A108:BL108"/>
    <mergeCell ref="A104:C104"/>
    <mergeCell ref="T104:X104"/>
    <mergeCell ref="AV106:AX106"/>
    <mergeCell ref="AD106:AF106"/>
    <mergeCell ref="AY106:BC106"/>
    <mergeCell ref="AL105:AP105"/>
    <mergeCell ref="AQ105:AU105"/>
    <mergeCell ref="AL106:AP106"/>
    <mergeCell ref="AQ106:AU106"/>
    <mergeCell ref="AC52:AG52"/>
    <mergeCell ref="AH52:AJ52"/>
    <mergeCell ref="AC53:AG53"/>
    <mergeCell ref="AH53:AJ53"/>
    <mergeCell ref="AC70:AG70"/>
    <mergeCell ref="BC68:BG68"/>
    <mergeCell ref="BH52:BL52"/>
    <mergeCell ref="A65:BL65"/>
    <mergeCell ref="BC53:BG53"/>
    <mergeCell ref="A67:E68"/>
    <mergeCell ref="A52:D52"/>
    <mergeCell ref="AK53:AO53"/>
    <mergeCell ref="AP53:AT53"/>
    <mergeCell ref="AU53:AY53"/>
    <mergeCell ref="AZ68:BB68"/>
    <mergeCell ref="BC69:BG69"/>
    <mergeCell ref="AZ69:BB69"/>
    <mergeCell ref="AP69:AT69"/>
    <mergeCell ref="AU69:AY69"/>
    <mergeCell ref="AP68:AT68"/>
    <mergeCell ref="AU68:AY68"/>
    <mergeCell ref="AP77:AT77"/>
    <mergeCell ref="AU77:AY77"/>
    <mergeCell ref="AP79:AT79"/>
    <mergeCell ref="AU79:AY79"/>
    <mergeCell ref="AP95:AT95"/>
    <mergeCell ref="AP75:BG75"/>
    <mergeCell ref="A109:BC109"/>
    <mergeCell ref="A113:C113"/>
    <mergeCell ref="D113:S113"/>
    <mergeCell ref="AD113:AF113"/>
    <mergeCell ref="AG113:AK113"/>
    <mergeCell ref="T113:X113"/>
    <mergeCell ref="AV113:AX113"/>
    <mergeCell ref="Y113:AC113"/>
    <mergeCell ref="BJ120:BX120"/>
    <mergeCell ref="AL113:AP113"/>
    <mergeCell ref="AQ113:AU113"/>
    <mergeCell ref="AY113:BC113"/>
    <mergeCell ref="AQ114:AU114"/>
    <mergeCell ref="AL115:AP115"/>
    <mergeCell ref="AQ115:AU115"/>
    <mergeCell ref="BO121:BS121"/>
    <mergeCell ref="BJ123:BN123"/>
    <mergeCell ref="BJ122:BN122"/>
    <mergeCell ref="BO122:BS122"/>
    <mergeCell ref="BJ121:BN121"/>
    <mergeCell ref="BT121:BX121"/>
    <mergeCell ref="V120:AE121"/>
    <mergeCell ref="AF120:AT120"/>
    <mergeCell ref="AY114:BC114"/>
    <mergeCell ref="AD114:AF114"/>
    <mergeCell ref="AG114:AK114"/>
    <mergeCell ref="AF121:AJ121"/>
    <mergeCell ref="AK121:AO121"/>
    <mergeCell ref="A118:BL118"/>
    <mergeCell ref="T114:X114"/>
    <mergeCell ref="D110:S111"/>
    <mergeCell ref="AD112:AF112"/>
    <mergeCell ref="A112:C112"/>
    <mergeCell ref="D112:S112"/>
    <mergeCell ref="Y111:AC111"/>
    <mergeCell ref="T111:X111"/>
    <mergeCell ref="T110:AK110"/>
    <mergeCell ref="T112:X112"/>
    <mergeCell ref="AG112:AK112"/>
    <mergeCell ref="A110:C111"/>
    <mergeCell ref="AL112:AP112"/>
    <mergeCell ref="AK123:AO123"/>
    <mergeCell ref="AK122:AO122"/>
    <mergeCell ref="Y114:AC114"/>
    <mergeCell ref="AL114:AP114"/>
    <mergeCell ref="AD115:AF115"/>
    <mergeCell ref="AG115:AK115"/>
    <mergeCell ref="A114:C114"/>
    <mergeCell ref="D114:S114"/>
    <mergeCell ref="AF123:AJ123"/>
    <mergeCell ref="A123:C123"/>
    <mergeCell ref="A122:C122"/>
    <mergeCell ref="A120:C121"/>
    <mergeCell ref="Q122:U122"/>
    <mergeCell ref="D122:P122"/>
    <mergeCell ref="D120:P121"/>
    <mergeCell ref="Q120:U121"/>
    <mergeCell ref="BO189:BS189"/>
    <mergeCell ref="BE121:BI121"/>
    <mergeCell ref="BE122:BI122"/>
    <mergeCell ref="AZ137:BD137"/>
    <mergeCell ref="BO188:BS188"/>
    <mergeCell ref="AZ123:BD123"/>
    <mergeCell ref="AZ122:BD122"/>
    <mergeCell ref="BO123:BS123"/>
    <mergeCell ref="BE123:BI123"/>
    <mergeCell ref="BO187:BS187"/>
    <mergeCell ref="T103:X103"/>
    <mergeCell ref="D101:S102"/>
    <mergeCell ref="D103:S103"/>
    <mergeCell ref="Y103:AC103"/>
    <mergeCell ref="A105:C105"/>
    <mergeCell ref="D105:S105"/>
    <mergeCell ref="AL103:AP103"/>
    <mergeCell ref="Y104:AC104"/>
    <mergeCell ref="D104:S104"/>
    <mergeCell ref="T105:X105"/>
    <mergeCell ref="Y105:AC105"/>
    <mergeCell ref="AD105:AF105"/>
    <mergeCell ref="AG105:AK105"/>
    <mergeCell ref="A103:C103"/>
    <mergeCell ref="A175:C175"/>
    <mergeCell ref="D175:V175"/>
    <mergeCell ref="A124:C124"/>
    <mergeCell ref="A156:T156"/>
    <mergeCell ref="A170:C172"/>
    <mergeCell ref="D170:V172"/>
    <mergeCell ref="A169:BL169"/>
    <mergeCell ref="AJ157:AN157"/>
    <mergeCell ref="AO157:AS157"/>
    <mergeCell ref="BJ124:BN124"/>
    <mergeCell ref="V124:AE124"/>
    <mergeCell ref="A173:C173"/>
    <mergeCell ref="A174:C174"/>
    <mergeCell ref="U156:Y156"/>
    <mergeCell ref="AE152:AI152"/>
    <mergeCell ref="Z173:AB173"/>
    <mergeCell ref="W173:Y173"/>
    <mergeCell ref="AF125:AJ125"/>
    <mergeCell ref="Z153:AD153"/>
    <mergeCell ref="Z156:AD156"/>
    <mergeCell ref="BT123:BX123"/>
    <mergeCell ref="BT124:BX124"/>
    <mergeCell ref="AJ152:AN152"/>
    <mergeCell ref="BO124:BS124"/>
    <mergeCell ref="A134:BL134"/>
    <mergeCell ref="AF124:AJ124"/>
    <mergeCell ref="AK124:AO124"/>
    <mergeCell ref="Q123:U123"/>
    <mergeCell ref="V123:AE123"/>
    <mergeCell ref="AE151:AN151"/>
    <mergeCell ref="BT122:BX122"/>
    <mergeCell ref="AK186:AO186"/>
    <mergeCell ref="AZ186:BD186"/>
    <mergeCell ref="BO186:BS186"/>
    <mergeCell ref="AU123:AY123"/>
    <mergeCell ref="AU122:AY122"/>
    <mergeCell ref="AK125:AO125"/>
    <mergeCell ref="BN156:BR156"/>
    <mergeCell ref="BI157:BM157"/>
    <mergeCell ref="BI159:BM159"/>
    <mergeCell ref="BH235:BL235"/>
    <mergeCell ref="BC235:BG235"/>
    <mergeCell ref="AT235:AW235"/>
    <mergeCell ref="A176:C176"/>
    <mergeCell ref="V235:Y235"/>
    <mergeCell ref="Z235:AD235"/>
    <mergeCell ref="AA185:AO185"/>
    <mergeCell ref="AP185:BD185"/>
    <mergeCell ref="AK187:AO187"/>
    <mergeCell ref="AZ187:BD187"/>
    <mergeCell ref="Q235:U235"/>
    <mergeCell ref="AE235:AI235"/>
    <mergeCell ref="D174:V174"/>
    <mergeCell ref="AL173:AN173"/>
    <mergeCell ref="AI173:AK173"/>
    <mergeCell ref="AF173:AH173"/>
    <mergeCell ref="D173:V173"/>
    <mergeCell ref="AC173:AE173"/>
    <mergeCell ref="W174:Y174"/>
    <mergeCell ref="Z174:AB174"/>
    <mergeCell ref="Z152:AD152"/>
    <mergeCell ref="U152:Y152"/>
    <mergeCell ref="BI153:BM153"/>
    <mergeCell ref="BD153:BH153"/>
    <mergeCell ref="AY153:BC153"/>
    <mergeCell ref="AY152:BC152"/>
    <mergeCell ref="AT152:AX152"/>
    <mergeCell ref="AT153:AX153"/>
    <mergeCell ref="AO153:AS153"/>
    <mergeCell ref="AO151:AX151"/>
    <mergeCell ref="AO152:AS152"/>
    <mergeCell ref="BI152:BM152"/>
    <mergeCell ref="BD152:BH152"/>
    <mergeCell ref="AY151:BH151"/>
    <mergeCell ref="BN152:BR152"/>
    <mergeCell ref="BI154:BM154"/>
    <mergeCell ref="BN154:BR154"/>
    <mergeCell ref="AY154:BC154"/>
    <mergeCell ref="BD154:BH154"/>
    <mergeCell ref="BN153:BR153"/>
    <mergeCell ref="AE154:AI154"/>
    <mergeCell ref="AJ154:AN154"/>
    <mergeCell ref="AO154:AS154"/>
    <mergeCell ref="AT154:AX154"/>
    <mergeCell ref="AE156:AI156"/>
    <mergeCell ref="BD156:BH156"/>
    <mergeCell ref="AJ156:AN156"/>
    <mergeCell ref="AO156:AS156"/>
    <mergeCell ref="AT156:AX156"/>
    <mergeCell ref="AY156:BC156"/>
    <mergeCell ref="BG170:BL170"/>
    <mergeCell ref="BA170:BF170"/>
    <mergeCell ref="AU170:AZ170"/>
    <mergeCell ref="BD157:BH157"/>
    <mergeCell ref="BI160:BM160"/>
    <mergeCell ref="BI161:BM161"/>
    <mergeCell ref="BI165:BM165"/>
    <mergeCell ref="AT166:AX166"/>
    <mergeCell ref="AY166:BC166"/>
    <mergeCell ref="AI170:AT170"/>
    <mergeCell ref="W170:AH170"/>
    <mergeCell ref="AO171:AT171"/>
    <mergeCell ref="AI171:AN171"/>
    <mergeCell ref="AC171:AH171"/>
    <mergeCell ref="W171:AB171"/>
    <mergeCell ref="AL172:AN172"/>
    <mergeCell ref="AI172:AK172"/>
    <mergeCell ref="AF172:AH172"/>
    <mergeCell ref="AC172:AE172"/>
    <mergeCell ref="BJ171:BL172"/>
    <mergeCell ref="BG171:BI172"/>
    <mergeCell ref="BD171:BF172"/>
    <mergeCell ref="BA171:BC172"/>
    <mergeCell ref="AX171:AZ172"/>
    <mergeCell ref="AU171:AW172"/>
    <mergeCell ref="AR172:AT172"/>
    <mergeCell ref="AO172:AQ172"/>
    <mergeCell ref="Z172:AB172"/>
    <mergeCell ref="W172:Y172"/>
    <mergeCell ref="BJ173:BL173"/>
    <mergeCell ref="BG173:BI173"/>
    <mergeCell ref="BD173:BF173"/>
    <mergeCell ref="BA173:BC173"/>
    <mergeCell ref="AX173:AZ173"/>
    <mergeCell ref="AU173:AW173"/>
    <mergeCell ref="AR173:AT173"/>
    <mergeCell ref="AO173:AQ173"/>
    <mergeCell ref="AX174:AZ174"/>
    <mergeCell ref="AC174:AE174"/>
    <mergeCell ref="AF174:AH174"/>
    <mergeCell ref="AI174:AK174"/>
    <mergeCell ref="AL174:AN174"/>
    <mergeCell ref="BA174:BC174"/>
    <mergeCell ref="AL175:AN175"/>
    <mergeCell ref="AO175:AQ175"/>
    <mergeCell ref="AR175:AT175"/>
    <mergeCell ref="AU175:AW175"/>
    <mergeCell ref="AX175:AZ175"/>
    <mergeCell ref="BA175:BC175"/>
    <mergeCell ref="AO174:AQ174"/>
    <mergeCell ref="AR174:AT174"/>
    <mergeCell ref="AU174:AW174"/>
    <mergeCell ref="BG175:BI175"/>
    <mergeCell ref="BJ175:BL175"/>
    <mergeCell ref="BD175:BF175"/>
    <mergeCell ref="BD174:BF174"/>
    <mergeCell ref="BG174:BI174"/>
    <mergeCell ref="BJ174:BL174"/>
    <mergeCell ref="AF175:AH175"/>
    <mergeCell ref="AI175:AK175"/>
    <mergeCell ref="W175:Y175"/>
    <mergeCell ref="Z175:AB175"/>
    <mergeCell ref="AC175:AE175"/>
    <mergeCell ref="D176:V176"/>
    <mergeCell ref="W176:Y176"/>
    <mergeCell ref="Z176:AB176"/>
    <mergeCell ref="A182:BL182"/>
    <mergeCell ref="AF176:AH176"/>
    <mergeCell ref="AI176:AK176"/>
    <mergeCell ref="AL176:AN176"/>
    <mergeCell ref="AO176:AQ176"/>
    <mergeCell ref="AR176:AT176"/>
    <mergeCell ref="AU176:AW176"/>
    <mergeCell ref="AC176:AE176"/>
    <mergeCell ref="G185:S186"/>
    <mergeCell ref="A185:F186"/>
    <mergeCell ref="BJ186:BN186"/>
    <mergeCell ref="AA186:AE186"/>
    <mergeCell ref="BE186:BI186"/>
    <mergeCell ref="AU186:AY186"/>
    <mergeCell ref="AP186:AT186"/>
    <mergeCell ref="AF186:AJ186"/>
    <mergeCell ref="T185:Z186"/>
    <mergeCell ref="AF187:AJ187"/>
    <mergeCell ref="BJ187:BN187"/>
    <mergeCell ref="BE187:BI187"/>
    <mergeCell ref="AU187:AY187"/>
    <mergeCell ref="AP187:AT187"/>
    <mergeCell ref="AZ189:BD189"/>
    <mergeCell ref="AU189:AY189"/>
    <mergeCell ref="A188:F188"/>
    <mergeCell ref="G188:S188"/>
    <mergeCell ref="T188:Z188"/>
    <mergeCell ref="AK189:AO189"/>
    <mergeCell ref="AZ188:BD188"/>
    <mergeCell ref="AP188:AT188"/>
    <mergeCell ref="AK188:AO188"/>
    <mergeCell ref="T187:Z187"/>
    <mergeCell ref="AA187:AE187"/>
    <mergeCell ref="G187:S187"/>
    <mergeCell ref="A187:F187"/>
    <mergeCell ref="BE188:BI188"/>
    <mergeCell ref="BJ188:BN188"/>
    <mergeCell ref="A191:BL191"/>
    <mergeCell ref="A189:F189"/>
    <mergeCell ref="G189:S189"/>
    <mergeCell ref="T189:Z189"/>
    <mergeCell ref="AA189:AE189"/>
    <mergeCell ref="AF189:AJ189"/>
    <mergeCell ref="AA188:AE188"/>
    <mergeCell ref="AF188:AJ188"/>
    <mergeCell ref="AP195:AT195"/>
    <mergeCell ref="AP194:AT194"/>
    <mergeCell ref="AF194:AJ194"/>
    <mergeCell ref="AK194:AO194"/>
    <mergeCell ref="AA195:AE195"/>
    <mergeCell ref="AA193:AO193"/>
    <mergeCell ref="AF195:AJ195"/>
    <mergeCell ref="AK195:AO195"/>
    <mergeCell ref="AA194:AE194"/>
    <mergeCell ref="A196:F196"/>
    <mergeCell ref="G196:S196"/>
    <mergeCell ref="T196:Z196"/>
    <mergeCell ref="T195:Z195"/>
    <mergeCell ref="G195:S195"/>
    <mergeCell ref="A195:F195"/>
    <mergeCell ref="BF205:BI205"/>
    <mergeCell ref="BJ205:BM205"/>
    <mergeCell ref="N204:U204"/>
    <mergeCell ref="N205:U205"/>
    <mergeCell ref="Z205:AC205"/>
    <mergeCell ref="AX205:BA205"/>
    <mergeCell ref="BB204:BE204"/>
    <mergeCell ref="AT204:AW204"/>
    <mergeCell ref="AP204:AS204"/>
    <mergeCell ref="AT205:AW205"/>
    <mergeCell ref="Z203:AC203"/>
    <mergeCell ref="V202:Y203"/>
    <mergeCell ref="V204:Y204"/>
    <mergeCell ref="AP202:AW202"/>
    <mergeCell ref="AT203:AW203"/>
    <mergeCell ref="AD204:AG204"/>
    <mergeCell ref="Z204:AC204"/>
    <mergeCell ref="AL204:AO204"/>
    <mergeCell ref="AD203:AG203"/>
    <mergeCell ref="AH204:AK204"/>
    <mergeCell ref="G216:S216"/>
    <mergeCell ref="T216:Y216"/>
    <mergeCell ref="AW216:BA216"/>
    <mergeCell ref="Z216:AD216"/>
    <mergeCell ref="AK216:AP216"/>
    <mergeCell ref="AQ216:AV216"/>
    <mergeCell ref="AP203:AS203"/>
    <mergeCell ref="BB216:BF216"/>
    <mergeCell ref="AE216:AJ216"/>
    <mergeCell ref="BB215:BF215"/>
    <mergeCell ref="AW215:BA215"/>
    <mergeCell ref="AQ215:AV215"/>
    <mergeCell ref="A208:BL208"/>
    <mergeCell ref="A216:F216"/>
    <mergeCell ref="T215:Y215"/>
    <mergeCell ref="G215:S215"/>
    <mergeCell ref="AE215:AJ215"/>
    <mergeCell ref="Z215:AD215"/>
    <mergeCell ref="BG216:BL216"/>
    <mergeCell ref="A228:BL228"/>
    <mergeCell ref="A217:F217"/>
    <mergeCell ref="G217:S217"/>
    <mergeCell ref="T217:Y217"/>
    <mergeCell ref="Z217:AD217"/>
    <mergeCell ref="AE217:AJ217"/>
    <mergeCell ref="AK217:AP217"/>
    <mergeCell ref="V231:Y232"/>
    <mergeCell ref="Q231:U232"/>
    <mergeCell ref="BB217:BF217"/>
    <mergeCell ref="A229:BL229"/>
    <mergeCell ref="AO230:BL230"/>
    <mergeCell ref="Q230:AN230"/>
    <mergeCell ref="G230:P232"/>
    <mergeCell ref="A230:F232"/>
    <mergeCell ref="BH231:BL232"/>
    <mergeCell ref="AX231:BG231"/>
    <mergeCell ref="BC232:BG232"/>
    <mergeCell ref="AX232:BB232"/>
    <mergeCell ref="AE232:AI232"/>
    <mergeCell ref="Z232:AD232"/>
    <mergeCell ref="AJ231:AN232"/>
    <mergeCell ref="Z231:AI231"/>
    <mergeCell ref="AT231:AW232"/>
    <mergeCell ref="AO231:AS232"/>
    <mergeCell ref="AJ233:AN233"/>
    <mergeCell ref="AE233:AI233"/>
    <mergeCell ref="Z233:AD233"/>
    <mergeCell ref="V233:Y233"/>
    <mergeCell ref="Q233:U233"/>
    <mergeCell ref="G233:P233"/>
    <mergeCell ref="A233:F233"/>
    <mergeCell ref="A234:F234"/>
    <mergeCell ref="G234:P234"/>
    <mergeCell ref="Q234:U234"/>
    <mergeCell ref="V234:Y234"/>
    <mergeCell ref="Z234:AD234"/>
    <mergeCell ref="AE234:AI234"/>
    <mergeCell ref="AJ234:AN234"/>
    <mergeCell ref="AW248:BD249"/>
    <mergeCell ref="AQ248:AV249"/>
    <mergeCell ref="AK248:AP249"/>
    <mergeCell ref="AE248:AJ249"/>
    <mergeCell ref="Z248:AD249"/>
    <mergeCell ref="T248:Y249"/>
    <mergeCell ref="G248:S249"/>
    <mergeCell ref="A248:F249"/>
    <mergeCell ref="A250:F250"/>
    <mergeCell ref="A263:BL263"/>
    <mergeCell ref="AQ250:AV250"/>
    <mergeCell ref="AK250:AP250"/>
    <mergeCell ref="AE250:AJ250"/>
    <mergeCell ref="Z250:AD250"/>
    <mergeCell ref="AE251:AJ251"/>
    <mergeCell ref="AK251:AP251"/>
    <mergeCell ref="AQ251:AV251"/>
    <mergeCell ref="BE253:BL253"/>
    <mergeCell ref="A271:AA271"/>
    <mergeCell ref="AU271:BF271"/>
    <mergeCell ref="A267:BL267"/>
    <mergeCell ref="A252:F252"/>
    <mergeCell ref="AW252:BD252"/>
    <mergeCell ref="BE252:BL252"/>
    <mergeCell ref="A260:F260"/>
    <mergeCell ref="G260:S260"/>
    <mergeCell ref="AE253:AJ253"/>
    <mergeCell ref="AK253:AP253"/>
    <mergeCell ref="AU274:BF274"/>
    <mergeCell ref="A26:D27"/>
    <mergeCell ref="A28:D28"/>
    <mergeCell ref="A29:D29"/>
    <mergeCell ref="AH27:AJ27"/>
    <mergeCell ref="AH28:AJ28"/>
    <mergeCell ref="AH29:AJ29"/>
    <mergeCell ref="X26:AO26"/>
    <mergeCell ref="F67:W68"/>
    <mergeCell ref="AU272:BF272"/>
    <mergeCell ref="X28:AB28"/>
    <mergeCell ref="AC27:AG27"/>
    <mergeCell ref="X27:AB27"/>
    <mergeCell ref="AC28:AG28"/>
    <mergeCell ref="BR29:BT29"/>
    <mergeCell ref="X29:AB29"/>
    <mergeCell ref="AC29:AG29"/>
    <mergeCell ref="AK27:AO27"/>
    <mergeCell ref="AZ27:BB27"/>
    <mergeCell ref="AZ28:BB28"/>
    <mergeCell ref="AZ29:BB29"/>
    <mergeCell ref="AP29:AT29"/>
    <mergeCell ref="AU29:AY29"/>
    <mergeCell ref="AU28:AY28"/>
    <mergeCell ref="E37:W38"/>
    <mergeCell ref="BC29:BG29"/>
    <mergeCell ref="BH29:BL29"/>
    <mergeCell ref="BM29:BQ29"/>
    <mergeCell ref="X30:AB30"/>
    <mergeCell ref="AC30:AG30"/>
    <mergeCell ref="AH30:AJ30"/>
    <mergeCell ref="A35:BL35"/>
    <mergeCell ref="AZ38:BB38"/>
    <mergeCell ref="BC38:BG38"/>
    <mergeCell ref="AZ31:BB31"/>
    <mergeCell ref="BU29:BY29"/>
    <mergeCell ref="BU30:BY30"/>
    <mergeCell ref="A37:D38"/>
    <mergeCell ref="X37:AO37"/>
    <mergeCell ref="AP37:BG37"/>
    <mergeCell ref="X38:AB38"/>
    <mergeCell ref="AC38:AG38"/>
    <mergeCell ref="AH38:AJ38"/>
    <mergeCell ref="AK38:AO38"/>
    <mergeCell ref="E39:W39"/>
    <mergeCell ref="AU38:AY38"/>
    <mergeCell ref="AP38:AT38"/>
    <mergeCell ref="AZ30:BB30"/>
    <mergeCell ref="AK39:AO39"/>
    <mergeCell ref="AP39:AT39"/>
    <mergeCell ref="AU39:AY39"/>
    <mergeCell ref="AZ39:BB39"/>
    <mergeCell ref="AK30:AO30"/>
    <mergeCell ref="AP30:AT30"/>
    <mergeCell ref="A41:D41"/>
    <mergeCell ref="AH39:AJ39"/>
    <mergeCell ref="A40:D40"/>
    <mergeCell ref="X40:AB40"/>
    <mergeCell ref="AC40:AG40"/>
    <mergeCell ref="AH40:AJ40"/>
    <mergeCell ref="E40:W40"/>
    <mergeCell ref="A39:D39"/>
    <mergeCell ref="X39:AB39"/>
    <mergeCell ref="AC39:AG39"/>
    <mergeCell ref="E41:W41"/>
    <mergeCell ref="E49:W50"/>
    <mergeCell ref="AK41:AO41"/>
    <mergeCell ref="E51:W51"/>
    <mergeCell ref="AH50:AJ50"/>
    <mergeCell ref="AK50:AO50"/>
    <mergeCell ref="AC51:AG51"/>
    <mergeCell ref="AH51:AJ51"/>
    <mergeCell ref="AH43:AJ43"/>
    <mergeCell ref="AK43:AO43"/>
    <mergeCell ref="AZ40:BB40"/>
    <mergeCell ref="X41:AB41"/>
    <mergeCell ref="AC41:AG41"/>
    <mergeCell ref="AH41:AJ41"/>
    <mergeCell ref="AK40:AO40"/>
    <mergeCell ref="AP40:AT40"/>
    <mergeCell ref="AU40:AY40"/>
    <mergeCell ref="AH70:AJ70"/>
    <mergeCell ref="X49:AO49"/>
    <mergeCell ref="AP49:BG49"/>
    <mergeCell ref="BH49:BY49"/>
    <mergeCell ref="X50:AB50"/>
    <mergeCell ref="AC50:AG50"/>
    <mergeCell ref="BM50:BQ50"/>
    <mergeCell ref="BR50:BT50"/>
    <mergeCell ref="BU50:BY50"/>
    <mergeCell ref="AZ50:BB50"/>
    <mergeCell ref="AP70:AT70"/>
    <mergeCell ref="AU70:AY70"/>
    <mergeCell ref="AP71:AT71"/>
    <mergeCell ref="AU71:AY71"/>
    <mergeCell ref="BH50:BL50"/>
    <mergeCell ref="BC50:BG50"/>
    <mergeCell ref="A53:D53"/>
    <mergeCell ref="E52:W52"/>
    <mergeCell ref="AP50:AT50"/>
    <mergeCell ref="X52:AB52"/>
    <mergeCell ref="X53:AB53"/>
    <mergeCell ref="AU50:AY50"/>
    <mergeCell ref="AU51:AY51"/>
    <mergeCell ref="AP51:AT51"/>
    <mergeCell ref="AP92:BG92"/>
    <mergeCell ref="A92:E93"/>
    <mergeCell ref="AP93:AT93"/>
    <mergeCell ref="AU93:AY93"/>
    <mergeCell ref="AK93:AO93"/>
    <mergeCell ref="BC93:BG93"/>
    <mergeCell ref="E79:W79"/>
    <mergeCell ref="E78:W78"/>
    <mergeCell ref="A73:BL73"/>
    <mergeCell ref="AK76:AO76"/>
    <mergeCell ref="AP76:AT76"/>
    <mergeCell ref="A78:D78"/>
    <mergeCell ref="A79:D79"/>
    <mergeCell ref="BC76:BG76"/>
    <mergeCell ref="AU76:AY76"/>
    <mergeCell ref="A77:D77"/>
    <mergeCell ref="F96:W96"/>
    <mergeCell ref="X93:AB93"/>
    <mergeCell ref="AC93:AG93"/>
    <mergeCell ref="AH93:AJ93"/>
    <mergeCell ref="X95:AB95"/>
    <mergeCell ref="AC95:AG95"/>
    <mergeCell ref="A94:E94"/>
    <mergeCell ref="A95:E95"/>
    <mergeCell ref="F92:W93"/>
    <mergeCell ref="F94:W94"/>
    <mergeCell ref="BE124:BI124"/>
    <mergeCell ref="AP121:AT121"/>
    <mergeCell ref="AP122:AT122"/>
    <mergeCell ref="AP123:AT123"/>
    <mergeCell ref="AP124:AT124"/>
    <mergeCell ref="AZ124:BD124"/>
    <mergeCell ref="AU121:AY121"/>
    <mergeCell ref="AZ121:BD121"/>
    <mergeCell ref="AU124:AY124"/>
    <mergeCell ref="A135:C136"/>
    <mergeCell ref="D135:P136"/>
    <mergeCell ref="Q135:U136"/>
    <mergeCell ref="V135:AE136"/>
    <mergeCell ref="AU135:BI135"/>
    <mergeCell ref="AF136:AJ136"/>
    <mergeCell ref="AK136:AO136"/>
    <mergeCell ref="AP136:AT136"/>
    <mergeCell ref="AZ136:BD136"/>
    <mergeCell ref="BE136:BI136"/>
    <mergeCell ref="AU136:AY136"/>
    <mergeCell ref="AU137:AY137"/>
    <mergeCell ref="A137:C137"/>
    <mergeCell ref="D137:P137"/>
    <mergeCell ref="Q137:U137"/>
    <mergeCell ref="V137:AE137"/>
    <mergeCell ref="BE137:BI137"/>
    <mergeCell ref="AZ138:BD138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U139:AY139"/>
    <mergeCell ref="AZ139:BD139"/>
    <mergeCell ref="AU195:AY195"/>
    <mergeCell ref="AZ195:BD195"/>
    <mergeCell ref="AU188:AY188"/>
    <mergeCell ref="AP193:BD193"/>
    <mergeCell ref="A192:BD192"/>
    <mergeCell ref="G193:S194"/>
    <mergeCell ref="A193:F194"/>
    <mergeCell ref="T193:Z194"/>
    <mergeCell ref="B7:AF7"/>
    <mergeCell ref="A5:AF5"/>
    <mergeCell ref="AH5:AR5"/>
    <mergeCell ref="A48:BY48"/>
    <mergeCell ref="A25:BY25"/>
    <mergeCell ref="A36:BG36"/>
    <mergeCell ref="A47:BY47"/>
    <mergeCell ref="A46:BY46"/>
    <mergeCell ref="N10:Y10"/>
    <mergeCell ref="A30:D30"/>
    <mergeCell ref="A153:T153"/>
    <mergeCell ref="A154:T154"/>
    <mergeCell ref="A74:BG74"/>
    <mergeCell ref="A91:BG91"/>
    <mergeCell ref="AJ153:AN153"/>
    <mergeCell ref="U153:Y153"/>
    <mergeCell ref="U154:Y154"/>
    <mergeCell ref="Z154:AD154"/>
    <mergeCell ref="AE153:AI153"/>
    <mergeCell ref="BE138:BI138"/>
    <mergeCell ref="B11:L11"/>
    <mergeCell ref="BE139:BI139"/>
    <mergeCell ref="A151:T152"/>
    <mergeCell ref="A139:C139"/>
    <mergeCell ref="D139:P139"/>
    <mergeCell ref="Q139:U139"/>
    <mergeCell ref="V139:AE139"/>
    <mergeCell ref="AF139:AJ139"/>
    <mergeCell ref="AK139:AO139"/>
    <mergeCell ref="AP139:AT139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75:AP275"/>
    <mergeCell ref="AU275:BF275"/>
    <mergeCell ref="A17:BY17"/>
    <mergeCell ref="AH271:AP271"/>
    <mergeCell ref="AH272:AP272"/>
    <mergeCell ref="A274:AA274"/>
    <mergeCell ref="AH274:AP274"/>
    <mergeCell ref="A96:E96"/>
    <mergeCell ref="A184:BS184"/>
    <mergeCell ref="A183:BS183"/>
    <mergeCell ref="AU57:AY57"/>
    <mergeCell ref="A57:D57"/>
    <mergeCell ref="E57:W57"/>
    <mergeCell ref="X57:AB57"/>
    <mergeCell ref="AC57:AG57"/>
    <mergeCell ref="AK197:AO197"/>
    <mergeCell ref="AH57:AJ57"/>
    <mergeCell ref="AK57:AO57"/>
    <mergeCell ref="AP57:AT57"/>
    <mergeCell ref="AF137:AJ137"/>
    <mergeCell ref="AK137:AO137"/>
    <mergeCell ref="AP137:AT137"/>
    <mergeCell ref="AF135:AT135"/>
    <mergeCell ref="A90:BL90"/>
    <mergeCell ref="X92:AO92"/>
    <mergeCell ref="AU196:AY196"/>
    <mergeCell ref="AZ196:BD196"/>
    <mergeCell ref="AA197:AE197"/>
    <mergeCell ref="AF197:AJ197"/>
    <mergeCell ref="AA196:AE196"/>
    <mergeCell ref="AF196:AJ196"/>
    <mergeCell ref="AK196:AO196"/>
    <mergeCell ref="AP196:AT196"/>
    <mergeCell ref="AZ197:BD197"/>
    <mergeCell ref="AU197:AY197"/>
    <mergeCell ref="A155:T155"/>
    <mergeCell ref="A158:T158"/>
    <mergeCell ref="T260:Y260"/>
    <mergeCell ref="Z260:AD260"/>
    <mergeCell ref="T250:Y250"/>
    <mergeCell ref="A251:F251"/>
    <mergeCell ref="G251:S251"/>
    <mergeCell ref="T251:Y251"/>
    <mergeCell ref="Z251:AD251"/>
    <mergeCell ref="G250:S250"/>
    <mergeCell ref="AQ260:AV260"/>
    <mergeCell ref="AW260:BD260"/>
    <mergeCell ref="BE260:BL260"/>
    <mergeCell ref="AE260:AJ260"/>
    <mergeCell ref="AK260:AP260"/>
    <mergeCell ref="A266:BL266"/>
    <mergeCell ref="A261:F261"/>
    <mergeCell ref="G261:S261"/>
    <mergeCell ref="T261:Y261"/>
  </mergeCells>
  <conditionalFormatting sqref="A114:A115 A105:A106 A175:A179">
    <cfRule type="cellIs" priority="1" dxfId="0" operator="equal" stopIfTrue="1">
      <formula>A104</formula>
    </cfRule>
  </conditionalFormatting>
  <conditionalFormatting sqref="A124:C132 A139:C147">
    <cfRule type="cellIs" priority="2" dxfId="0" operator="equal" stopIfTrue="1">
      <formula>A123</formula>
    </cfRule>
    <cfRule type="cellIs" priority="3" dxfId="0" operator="equal" stopIfTrue="1">
      <formula>0</formula>
    </cfRule>
  </conditionalFormatting>
  <conditionalFormatting sqref="A116">
    <cfRule type="cellIs" priority="4" dxfId="0" operator="equal" stopIfTrue="1">
      <formula>A114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62" r:id="rId1"/>
  <rowBreaks count="4" manualBreakCount="4">
    <brk id="97" max="76" man="1"/>
    <brk id="133" max="76" man="1"/>
    <brk id="181" max="76" man="1"/>
    <brk id="227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Microsoft Office</cp:lastModifiedBy>
  <cp:lastPrinted>2020-12-18T07:41:00Z</cp:lastPrinted>
  <dcterms:created xsi:type="dcterms:W3CDTF">2016-07-02T12:27:50Z</dcterms:created>
  <dcterms:modified xsi:type="dcterms:W3CDTF">2020-12-18T07:41:11Z</dcterms:modified>
  <cp:category/>
  <cp:version/>
  <cp:contentType/>
  <cp:contentStatus/>
</cp:coreProperties>
</file>